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30"/>
  </bookViews>
  <sheets>
    <sheet name="Приложение к Заявке" sheetId="1" r:id="rId1"/>
    <sheet name="Лист2" sheetId="2" state="hidden" r:id="rId2"/>
  </sheets>
  <definedNames>
    <definedName name="_xlnm.Print_Area" localSheetId="0">'Приложение к Заявке'!$A$1:$F$56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2" l="1"/>
  <c r="N16" i="2" s="1"/>
  <c r="I21" i="2" s="1"/>
  <c r="P17" i="2"/>
  <c r="P16" i="2" s="1"/>
  <c r="I22" i="2" s="1"/>
  <c r="L17" i="2"/>
  <c r="L16" i="2" s="1"/>
  <c r="I20" i="2" s="1"/>
  <c r="I17" i="2"/>
  <c r="I16" i="2" s="1"/>
  <c r="I19" i="2" s="1"/>
  <c r="U4" i="2"/>
  <c r="V4" i="2" s="1"/>
  <c r="V11" i="2" s="1"/>
  <c r="I31" i="2" s="1"/>
  <c r="AA3" i="2"/>
  <c r="AB3" i="2" s="1"/>
  <c r="AA4" i="2"/>
  <c r="AB4" i="2" s="1"/>
  <c r="AA5" i="2"/>
  <c r="AB5" i="2" s="1"/>
  <c r="AA6" i="2"/>
  <c r="AB6" i="2" s="1"/>
  <c r="AA7" i="2"/>
  <c r="AB7" i="2" s="1"/>
  <c r="AA8" i="2"/>
  <c r="AB8" i="2" s="1"/>
  <c r="AA9" i="2"/>
  <c r="AB9" i="2" s="1"/>
  <c r="AA10" i="2"/>
  <c r="AB10" i="2" s="1"/>
  <c r="AA11" i="2"/>
  <c r="AB11" i="2" s="1"/>
  <c r="AA12" i="2"/>
  <c r="AB12" i="2" s="1"/>
  <c r="AA13" i="2"/>
  <c r="AB13" i="2" s="1"/>
  <c r="AA14" i="2"/>
  <c r="AB14" i="2" s="1"/>
  <c r="AA15" i="2"/>
  <c r="AB15" i="2" s="1"/>
  <c r="AA16" i="2"/>
  <c r="AB16" i="2" s="1"/>
  <c r="AA17" i="2"/>
  <c r="AB17" i="2" s="1"/>
  <c r="AA18" i="2"/>
  <c r="AB18" i="2" s="1"/>
  <c r="AA19" i="2"/>
  <c r="AB19" i="2" s="1"/>
  <c r="AA20" i="2"/>
  <c r="AB20" i="2" s="1"/>
  <c r="AA21" i="2"/>
  <c r="AB21" i="2" s="1"/>
  <c r="AA2" i="2"/>
  <c r="AB2" i="2" s="1"/>
  <c r="X3" i="2"/>
  <c r="Y3" i="2" s="1"/>
  <c r="X4" i="2"/>
  <c r="Y4" i="2" s="1"/>
  <c r="X5" i="2"/>
  <c r="Y5" i="2" s="1"/>
  <c r="X6" i="2"/>
  <c r="Y6" i="2" s="1"/>
  <c r="X7" i="2"/>
  <c r="Y7" i="2" s="1"/>
  <c r="X8" i="2"/>
  <c r="Y8" i="2" s="1"/>
  <c r="X9" i="2"/>
  <c r="Y9" i="2" s="1"/>
  <c r="X10" i="2"/>
  <c r="Y10" i="2" s="1"/>
  <c r="X11" i="2"/>
  <c r="Y11" i="2" s="1"/>
  <c r="X12" i="2"/>
  <c r="Y12" i="2" s="1"/>
  <c r="X13" i="2"/>
  <c r="Y13" i="2" s="1"/>
  <c r="X14" i="2"/>
  <c r="Y14" i="2" s="1"/>
  <c r="X15" i="2"/>
  <c r="Y15" i="2" s="1"/>
  <c r="X16" i="2"/>
  <c r="Y16" i="2" s="1"/>
  <c r="X17" i="2"/>
  <c r="Y17" i="2" s="1"/>
  <c r="X18" i="2"/>
  <c r="Y18" i="2" s="1"/>
  <c r="X19" i="2"/>
  <c r="Y19" i="2" s="1"/>
  <c r="X20" i="2"/>
  <c r="Y20" i="2" s="1"/>
  <c r="X21" i="2"/>
  <c r="Y21" i="2" s="1"/>
  <c r="X22" i="2"/>
  <c r="Y22" i="2" s="1"/>
  <c r="X23" i="2"/>
  <c r="Y23" i="2" s="1"/>
  <c r="X24" i="2"/>
  <c r="Y24" i="2" s="1"/>
  <c r="X25" i="2"/>
  <c r="Y25" i="2" s="1"/>
  <c r="X26" i="2"/>
  <c r="Y26" i="2" s="1"/>
  <c r="X27" i="2"/>
  <c r="Y27" i="2" s="1"/>
  <c r="X28" i="2"/>
  <c r="Y28" i="2" s="1"/>
  <c r="X29" i="2"/>
  <c r="Y29" i="2" s="1"/>
  <c r="X30" i="2"/>
  <c r="Y30" i="2" s="1"/>
  <c r="X31" i="2"/>
  <c r="Y31" i="2" s="1"/>
  <c r="X32" i="2"/>
  <c r="Y32" i="2" s="1"/>
  <c r="X33" i="2"/>
  <c r="Y33" i="2" s="1"/>
  <c r="X34" i="2"/>
  <c r="Y34" i="2" s="1"/>
  <c r="X35" i="2"/>
  <c r="Y35" i="2" s="1"/>
  <c r="X36" i="2"/>
  <c r="Y36" i="2" s="1"/>
  <c r="X37" i="2"/>
  <c r="Y37" i="2" s="1"/>
  <c r="X38" i="2"/>
  <c r="Y38" i="2" s="1"/>
  <c r="X39" i="2"/>
  <c r="Y39" i="2" s="1"/>
  <c r="X40" i="2"/>
  <c r="Y40" i="2" s="1"/>
  <c r="X2" i="2"/>
  <c r="Y2" i="2" s="1"/>
  <c r="AB24" i="2" l="1"/>
  <c r="I30" i="2" s="1"/>
  <c r="Y42" i="2"/>
  <c r="I26" i="2" s="1"/>
  <c r="T24" i="2"/>
  <c r="I29" i="2" s="1"/>
  <c r="R11" i="2" l="1"/>
  <c r="I28" i="2" s="1"/>
  <c r="P11" i="2"/>
  <c r="I27" i="2" s="1"/>
  <c r="N11" i="2"/>
  <c r="I24" i="2" s="1"/>
  <c r="L11" i="2"/>
  <c r="I23" i="2" s="1"/>
  <c r="I6" i="2" l="1"/>
  <c r="J6" i="2" s="1"/>
  <c r="I9" i="2"/>
  <c r="J9" i="2" s="1"/>
  <c r="I8" i="2"/>
  <c r="I7" i="2"/>
  <c r="J7" i="2" s="1"/>
  <c r="I5" i="2"/>
  <c r="J5" i="2" s="1"/>
  <c r="I4" i="2"/>
  <c r="I3" i="2"/>
  <c r="J3" i="2" s="1"/>
  <c r="I2" i="2"/>
  <c r="J2" i="2" s="1"/>
  <c r="J8" i="2" l="1"/>
  <c r="I11" i="2"/>
  <c r="J4" i="2"/>
  <c r="I25" i="2" l="1"/>
  <c r="I33" i="2" s="1"/>
  <c r="L19" i="2"/>
</calcChain>
</file>

<file path=xl/sharedStrings.xml><?xml version="1.0" encoding="utf-8"?>
<sst xmlns="http://schemas.openxmlformats.org/spreadsheetml/2006/main" count="174" uniqueCount="101">
  <si>
    <t>Приложение к заявке на заключение договора на оказание услуг по обращению с ТКО</t>
  </si>
  <si>
    <t>ИНН организации</t>
  </si>
  <si>
    <t>Адрес объекта недвижимого имущества</t>
  </si>
  <si>
    <t>п/п</t>
  </si>
  <si>
    <t>Информация об объекте</t>
  </si>
  <si>
    <t>Краткое наименование организации</t>
  </si>
  <si>
    <t>Коммерческое обозначение</t>
  </si>
  <si>
    <t>Коммерческое наименование, бренд, вывеска, при наличии</t>
  </si>
  <si>
    <t>Рекомендации по заполнению</t>
  </si>
  <si>
    <t>Собственник</t>
  </si>
  <si>
    <t>Арендатор</t>
  </si>
  <si>
    <t>Управляющая компания</t>
  </si>
  <si>
    <t>Иное (указать ниже)</t>
  </si>
  <si>
    <t>Место накопления ТКО</t>
  </si>
  <si>
    <t>Производится раздельный сбор отходов</t>
  </si>
  <si>
    <t>Да</t>
  </si>
  <si>
    <t>Нет</t>
  </si>
  <si>
    <t xml:space="preserve">1.  Многоквартирные и индивидуальные жилые дома </t>
  </si>
  <si>
    <t xml:space="preserve">1.1.  Научно-исследовательские, проектные институты и конструкторские бюро </t>
  </si>
  <si>
    <t xml:space="preserve">1.2.  Банки, финансовые учреждения </t>
  </si>
  <si>
    <t xml:space="preserve">1.3.  Отделения связи </t>
  </si>
  <si>
    <t xml:space="preserve">1.4.  Административные, офисные учреждения </t>
  </si>
  <si>
    <t xml:space="preserve">2.1.  Продовольственный магазин </t>
  </si>
  <si>
    <t xml:space="preserve">2.2.  Промтоварный магазин </t>
  </si>
  <si>
    <t xml:space="preserve">2.3.  Павильон </t>
  </si>
  <si>
    <t xml:space="preserve">2.4.  Палатка, киоск </t>
  </si>
  <si>
    <t xml:space="preserve">2.5.  Супермаркет (универмаг) </t>
  </si>
  <si>
    <t xml:space="preserve">2.6.  Рынки продовольственные </t>
  </si>
  <si>
    <t xml:space="preserve">2.7.  Аптеки </t>
  </si>
  <si>
    <t xml:space="preserve">3.1.  Автомастерские, шиномонтажные мастерские, станции технического обслуживания </t>
  </si>
  <si>
    <t xml:space="preserve">3.2.  АЗС </t>
  </si>
  <si>
    <t xml:space="preserve">3.3.  Гаражи, парковки закрытого типа </t>
  </si>
  <si>
    <t xml:space="preserve">3.4.  Железнодорожные и автовокзалы, аэропорты, речные порты </t>
  </si>
  <si>
    <t xml:space="preserve">4.1.  Дошкольные образовательные учреждения </t>
  </si>
  <si>
    <t xml:space="preserve">4.2.  Общеобразовательное учреждение </t>
  </si>
  <si>
    <t xml:space="preserve">4.3.  Учреждения начального и среднего профессионального образования, высшего профессионального и послевузовского образования или иное учреждение, осуществляющее образовательный процесс </t>
  </si>
  <si>
    <t xml:space="preserve">4.4.  Детские дома, интернаты </t>
  </si>
  <si>
    <t xml:space="preserve">5.1.  Клубы, кинотеатры, концертные залы, театры, цирки </t>
  </si>
  <si>
    <t xml:space="preserve">5.2.  Библиотеки, архивы </t>
  </si>
  <si>
    <t xml:space="preserve">5.3.  Выставочные залы, музеи </t>
  </si>
  <si>
    <t xml:space="preserve">5.4.  Спортивные арены, стадионы </t>
  </si>
  <si>
    <t xml:space="preserve">5.5.  Спортивные клубы, центры, комплексы </t>
  </si>
  <si>
    <t xml:space="preserve">5.6.  Пансионаты, дома отдыха, туристические базы </t>
  </si>
  <si>
    <t xml:space="preserve">5.7.  Храм </t>
  </si>
  <si>
    <t xml:space="preserve">6.1.  Кафе, рестораны, бары, закусочные, столовые </t>
  </si>
  <si>
    <t xml:space="preserve">7.1.  Мастерские по ремонту бытовой и компьютерной техники </t>
  </si>
  <si>
    <t xml:space="preserve">7.2.  Ремонт и пошив одежды </t>
  </si>
  <si>
    <t xml:space="preserve">7.3.  Парикмахерские, косметические салоны, салоны красоты </t>
  </si>
  <si>
    <t xml:space="preserve">7.4.  Гостиницы </t>
  </si>
  <si>
    <t xml:space="preserve">7.5.  Общежития </t>
  </si>
  <si>
    <t xml:space="preserve">7.6.  Бани, сауны </t>
  </si>
  <si>
    <t xml:space="preserve">8.1.  Кладбища </t>
  </si>
  <si>
    <t xml:space="preserve">8.2.  Организации, оказывающие ритуальные услуги </t>
  </si>
  <si>
    <t xml:space="preserve">9.1.  Предприятия иных отраслей промышленности </t>
  </si>
  <si>
    <t xml:space="preserve">9.2.  Учреждения здравоохранения </t>
  </si>
  <si>
    <t xml:space="preserve">9.3.  Пожарные части </t>
  </si>
  <si>
    <t xml:space="preserve">м2 общей площади </t>
  </si>
  <si>
    <t xml:space="preserve">сотрудник </t>
  </si>
  <si>
    <t xml:space="preserve">машино-место </t>
  </si>
  <si>
    <t xml:space="preserve">пассажир </t>
  </si>
  <si>
    <t xml:space="preserve">ребенок </t>
  </si>
  <si>
    <t xml:space="preserve">учащийся </t>
  </si>
  <si>
    <t xml:space="preserve">место </t>
  </si>
  <si>
    <t xml:space="preserve">место  </t>
  </si>
  <si>
    <t xml:space="preserve">сотрудник  </t>
  </si>
  <si>
    <t>проживающие</t>
  </si>
  <si>
    <t>сотрудник</t>
  </si>
  <si>
    <t>Периодичность вывозов в месяц</t>
  </si>
  <si>
    <t>Желаемые дни вывоза</t>
  </si>
  <si>
    <t>Типы и количество контейнеров, установленных на месте накопления</t>
  </si>
  <si>
    <t>Типы контейнеров</t>
  </si>
  <si>
    <t>Дата заполнения:</t>
  </si>
  <si>
    <t>Подпись</t>
  </si>
  <si>
    <t>_______________________________________/_________________________________</t>
  </si>
  <si>
    <t>ФИО</t>
  </si>
  <si>
    <t>МП</t>
  </si>
  <si>
    <t>Приложение к заявке заполняется отдельно для каждого объекта недвижимого имущества</t>
  </si>
  <si>
    <t>Кол-во, шт.</t>
  </si>
  <si>
    <t>Основание возникновения прав владения и (или) пользования объектом</t>
  </si>
  <si>
    <t>Наименование категории</t>
  </si>
  <si>
    <t>Вид р.ед.</t>
  </si>
  <si>
    <t>Кол-во р.ед.</t>
  </si>
  <si>
    <t>м2 общей площади</t>
  </si>
  <si>
    <t>машино-место</t>
  </si>
  <si>
    <t>пассажир</t>
  </si>
  <si>
    <t>ребенок</t>
  </si>
  <si>
    <t>учащийся</t>
  </si>
  <si>
    <t>место</t>
  </si>
  <si>
    <t>Кол-во р.ед. - количество расчетных единиц в отношении которой установлен норматив</t>
  </si>
  <si>
    <t>Принадлежность установленных контейнеров</t>
  </si>
  <si>
    <t>Категории</t>
  </si>
  <si>
    <t>Кол-во контейнеров</t>
  </si>
  <si>
    <t>Внимание!</t>
  </si>
  <si>
    <t>Категория и вид расчетных единиц утверждены решнием Управления Алтайского края по государствнному регулирования цен и тарифов от 10.12.2020 №432  (Приложение)
Данные о количестве расчетных единиц учитываются, при предоставлении подтверждающих документов: список сотрудников, статотчетность, штатное расписание, справка о кол-ве мест (детей, учащихся, сотрудников, посадочных мест, машино-мест, общей площади помещения), договор аренды помещенияи др.</t>
  </si>
  <si>
    <t>Заполняется адрес фактического нахождения объекта.
Образец: г. Заринск, ул. Таратынова, 16</t>
  </si>
  <si>
    <t>Категория объекта</t>
  </si>
  <si>
    <t>кол-во посетителей</t>
  </si>
  <si>
    <t>торговое место</t>
  </si>
  <si>
    <t>участники (члены)</t>
  </si>
  <si>
    <t>свой вариант</t>
  </si>
  <si>
    <t>Заполняется адрес фактического нахождения контейнерной площадки.
Образец: г. Заринск, ул. Таратынова,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</si>
</sst>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8"/>
      <color rgb="FF000000"/>
      <name val="Segoe UI"/>
      <family val="2"/>
      <charset val="204"/>
    </font>
    <font>
      <b/>
      <sz val="14"/>
      <color theme="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i/>
      <sz val="12"/>
      <color theme="1"/>
      <name val="Times New Roman"/>
      <family val="1"/>
      <charset val="204"/>
    </font>
    <font>
      <sz val="9"/>
      <color theme="1"/>
      <name val="Times New Roman"/>
      <family val="1"/>
      <charset val="204"/>
    </font>
    <font>
      <sz val="11"/>
      <name val="Calibri"/>
      <family val="2"/>
      <scheme val="minor"/>
    </font>
    <font>
      <sz val="11"/>
      <color rgb="FFFF0000"/>
      <name val="Times New Roman"/>
      <family val="1"/>
      <charset val="204"/>
    </font>
    <font>
      <i/>
      <sz val="11"/>
      <name val="Times New Roman"/>
      <family val="1"/>
      <charset val="204"/>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0" fillId="0" borderId="0" xfId="0" applyAlignment="1">
      <alignment horizontal="center" vertical="center"/>
    </xf>
    <xf numFmtId="0" fontId="3"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0" xfId="0" applyFont="1" applyAlignment="1">
      <alignment vertical="center" wrapText="1"/>
    </xf>
    <xf numFmtId="0" fontId="5" fillId="0" borderId="0" xfId="0" applyFont="1" applyAlignment="1">
      <alignment horizontal="right"/>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2" borderId="1" xfId="0" applyFont="1" applyFill="1" applyBorder="1" applyAlignment="1">
      <alignment horizontal="left" vertical="center" wrapText="1"/>
    </xf>
    <xf numFmtId="0" fontId="3" fillId="2" borderId="5" xfId="0" applyFont="1" applyFill="1" applyBorder="1" applyAlignment="1">
      <alignment vertical="center" wrapText="1"/>
    </xf>
    <xf numFmtId="0" fontId="3" fillId="0" borderId="6"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3" borderId="0" xfId="0" applyFill="1"/>
    <xf numFmtId="0" fontId="0" fillId="0" borderId="0" xfId="0" applyAlignment="1">
      <alignment horizontal="center"/>
    </xf>
    <xf numFmtId="0" fontId="0" fillId="0" borderId="0" xfId="0" applyFill="1"/>
    <xf numFmtId="0" fontId="0" fillId="4" borderId="0" xfId="0" applyFill="1"/>
    <xf numFmtId="0" fontId="0" fillId="0" borderId="0" xfId="0" applyAlignment="1">
      <alignment horizontal="left" vertical="center" wrapText="1"/>
    </xf>
    <xf numFmtId="0" fontId="0" fillId="5" borderId="0" xfId="0" applyFill="1"/>
    <xf numFmtId="0" fontId="8" fillId="0" borderId="0" xfId="0" applyFont="1"/>
    <xf numFmtId="0" fontId="3" fillId="0" borderId="0" xfId="0" applyFont="1" applyAlignment="1">
      <alignment wrapText="1"/>
    </xf>
    <xf numFmtId="0" fontId="9" fillId="0" borderId="0" xfId="0" applyFont="1" applyAlignment="1">
      <alignment wrapText="1"/>
    </xf>
    <xf numFmtId="0" fontId="10" fillId="0" borderId="6" xfId="0" applyFont="1" applyBorder="1" applyAlignment="1">
      <alignment horizontal="left" vertical="center" wrapText="1"/>
    </xf>
    <xf numFmtId="0" fontId="3" fillId="0" borderId="0" xfId="0" applyFont="1" applyFill="1"/>
    <xf numFmtId="0" fontId="5" fillId="2" borderId="1" xfId="0" applyFont="1" applyFill="1" applyBorder="1" applyAlignment="1">
      <alignment horizontal="center" vertical="center" wrapText="1"/>
    </xf>
    <xf numFmtId="0" fontId="5" fillId="0" borderId="0" xfId="0" applyFont="1" applyAlignment="1">
      <alignment horizontal="right"/>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3" fillId="2" borderId="1" xfId="0" applyFont="1" applyFill="1" applyBorder="1" applyAlignment="1">
      <alignment horizontal="left"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5" fillId="0" borderId="6" xfId="0" applyFont="1" applyFill="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Лист2!$G$31" lockText="1" noThreeD="1"/>
</file>

<file path=xl/ctrlProps/ctrlProp10.xml><?xml version="1.0" encoding="utf-8"?>
<formControlPr xmlns="http://schemas.microsoft.com/office/spreadsheetml/2009/9/main" objectType="CheckBox" fmlaLink="Лист2!$G$8" lockText="1" noThreeD="1"/>
</file>

<file path=xl/ctrlProps/ctrlProp11.xml><?xml version="1.0" encoding="utf-8"?>
<formControlPr xmlns="http://schemas.microsoft.com/office/spreadsheetml/2009/9/main" objectType="CheckBox" fmlaLink="Лист2!$G$9" lockText="1" noThreeD="1"/>
</file>

<file path=xl/ctrlProps/ctrlProp12.xml><?xml version="1.0" encoding="utf-8"?>
<formControlPr xmlns="http://schemas.microsoft.com/office/spreadsheetml/2009/9/main" objectType="CheckBox" fmlaLink="Лист2!$G$34" lockText="1" noThreeD="1"/>
</file>

<file path=xl/ctrlProps/ctrlProp13.xml><?xml version="1.0" encoding="utf-8"?>
<formControlPr xmlns="http://schemas.microsoft.com/office/spreadsheetml/2009/9/main" objectType="CheckBox" fmlaLink="Лист2!$G$15" lockText="1" noThreeD="1"/>
</file>

<file path=xl/ctrlProps/ctrlProp14.xml><?xml version="1.0" encoding="utf-8"?>
<formControlPr xmlns="http://schemas.microsoft.com/office/spreadsheetml/2009/9/main" objectType="CheckBox" fmlaLink="Лист2!$G$16" lockText="1" noThreeD="1"/>
</file>

<file path=xl/ctrlProps/ctrlProp15.xml><?xml version="1.0" encoding="utf-8"?>
<formControlPr xmlns="http://schemas.microsoft.com/office/spreadsheetml/2009/9/main" objectType="CheckBox" fmlaLink="Лист2!$G$17" lockText="1" noThreeD="1"/>
</file>

<file path=xl/ctrlProps/ctrlProp16.xml><?xml version="1.0" encoding="utf-8"?>
<formControlPr xmlns="http://schemas.microsoft.com/office/spreadsheetml/2009/9/main" objectType="CheckBox" fmlaLink="Лист2!$G$30" lockText="1" noThreeD="1"/>
</file>

<file path=xl/ctrlProps/ctrlProp17.xml><?xml version="1.0" encoding="utf-8"?>
<formControlPr xmlns="http://schemas.microsoft.com/office/spreadsheetml/2009/9/main" objectType="CheckBox" fmlaLink="Лист2!$G$32" lockText="1" noThreeD="1"/>
</file>

<file path=xl/ctrlProps/ctrlProp18.xml><?xml version="1.0" encoding="utf-8"?>
<formControlPr xmlns="http://schemas.microsoft.com/office/spreadsheetml/2009/9/main" objectType="CheckBox" fmlaLink="Лист2!$G$38" lockText="1" noThreeD="1"/>
</file>

<file path=xl/ctrlProps/ctrlProp19.xml><?xml version="1.0" encoding="utf-8"?>
<formControlPr xmlns="http://schemas.microsoft.com/office/spreadsheetml/2009/9/main" objectType="CheckBox" fmlaLink="Лист2!$G$39" lockText="1" noThreeD="1"/>
</file>

<file path=xl/ctrlProps/ctrlProp2.xml><?xml version="1.0" encoding="utf-8"?>
<formControlPr xmlns="http://schemas.microsoft.com/office/spreadsheetml/2009/9/main" objectType="CheckBox" fmlaLink="Лист2!$G$1" lockText="1" noThreeD="1"/>
</file>

<file path=xl/ctrlProps/ctrlProp20.xml><?xml version="1.0" encoding="utf-8"?>
<formControlPr xmlns="http://schemas.microsoft.com/office/spreadsheetml/2009/9/main" objectType="CheckBox" fmlaLink="Лист2!$G$18" lockText="1" noThreeD="1"/>
</file>

<file path=xl/ctrlProps/ctrlProp21.xml><?xml version="1.0" encoding="utf-8"?>
<formControlPr xmlns="http://schemas.microsoft.com/office/spreadsheetml/2009/9/main" objectType="CheckBox" fmlaLink="Лист2!$G$19" lockText="1" noThreeD="1"/>
</file>

<file path=xl/ctrlProps/ctrlProp22.xml><?xml version="1.0" encoding="utf-8"?>
<formControlPr xmlns="http://schemas.microsoft.com/office/spreadsheetml/2009/9/main" objectType="CheckBox" fmlaLink="Лист2!$G$20" lockText="1" noThreeD="1"/>
</file>

<file path=xl/ctrlProps/ctrlProp23.xml><?xml version="1.0" encoding="utf-8"?>
<formControlPr xmlns="http://schemas.microsoft.com/office/spreadsheetml/2009/9/main" objectType="CheckBox" fmlaLink="Лист2!$G$10" lockText="1" noThreeD="1"/>
</file>

<file path=xl/ctrlProps/ctrlProp24.xml><?xml version="1.0" encoding="utf-8"?>
<formControlPr xmlns="http://schemas.microsoft.com/office/spreadsheetml/2009/9/main" objectType="CheckBox" fmlaLink="Лист2!$G$21" lockText="1" noThreeD="1"/>
</file>

<file path=xl/ctrlProps/ctrlProp25.xml><?xml version="1.0" encoding="utf-8"?>
<formControlPr xmlns="http://schemas.microsoft.com/office/spreadsheetml/2009/9/main" objectType="CheckBox" fmlaLink="Лист2!$G$22" lockText="1" noThreeD="1"/>
</file>

<file path=xl/ctrlProps/ctrlProp26.xml><?xml version="1.0" encoding="utf-8"?>
<formControlPr xmlns="http://schemas.microsoft.com/office/spreadsheetml/2009/9/main" objectType="CheckBox" fmlaLink="Лист2!$G$29" lockText="1" noThreeD="1"/>
</file>

<file path=xl/ctrlProps/ctrlProp27.xml><?xml version="1.0" encoding="utf-8"?>
<formControlPr xmlns="http://schemas.microsoft.com/office/spreadsheetml/2009/9/main" objectType="CheckBox" fmlaLink="Лист2!$G$11" lockText="1" noThreeD="1"/>
</file>

<file path=xl/ctrlProps/ctrlProp28.xml><?xml version="1.0" encoding="utf-8"?>
<formControlPr xmlns="http://schemas.microsoft.com/office/spreadsheetml/2009/9/main" objectType="CheckBox" fmlaLink="Лист2!$G$23" lockText="1" noThreeD="1"/>
</file>

<file path=xl/ctrlProps/ctrlProp29.xml><?xml version="1.0" encoding="utf-8"?>
<formControlPr xmlns="http://schemas.microsoft.com/office/spreadsheetml/2009/9/main" objectType="CheckBox" fmlaLink="Лист2!$G$12" lockText="1" noThreeD="1"/>
</file>

<file path=xl/ctrlProps/ctrlProp3.xml><?xml version="1.0" encoding="utf-8"?>
<formControlPr xmlns="http://schemas.microsoft.com/office/spreadsheetml/2009/9/main" objectType="CheckBox" fmlaLink="Лист2!$G$2" lockText="1" noThreeD="1"/>
</file>

<file path=xl/ctrlProps/ctrlProp30.xml><?xml version="1.0" encoding="utf-8"?>
<formControlPr xmlns="http://schemas.microsoft.com/office/spreadsheetml/2009/9/main" objectType="CheckBox" fmlaLink="Лист2!$G$13" lockText="1" noThreeD="1"/>
</file>

<file path=xl/ctrlProps/ctrlProp31.xml><?xml version="1.0" encoding="utf-8"?>
<formControlPr xmlns="http://schemas.microsoft.com/office/spreadsheetml/2009/9/main" objectType="CheckBox" fmlaLink="Лист2!$G$24" lockText="1" noThreeD="1"/>
</file>

<file path=xl/ctrlProps/ctrlProp32.xml><?xml version="1.0" encoding="utf-8"?>
<formControlPr xmlns="http://schemas.microsoft.com/office/spreadsheetml/2009/9/main" objectType="CheckBox" fmlaLink="Лист2!$G$25" lockText="1" noThreeD="1"/>
</file>

<file path=xl/ctrlProps/ctrlProp33.xml><?xml version="1.0" encoding="utf-8"?>
<formControlPr xmlns="http://schemas.microsoft.com/office/spreadsheetml/2009/9/main" objectType="CheckBox" fmlaLink="Лист2!$G$26" lockText="1" noThreeD="1"/>
</file>

<file path=xl/ctrlProps/ctrlProp34.xml><?xml version="1.0" encoding="utf-8"?>
<formControlPr xmlns="http://schemas.microsoft.com/office/spreadsheetml/2009/9/main" objectType="CheckBox" fmlaLink="Лист2!$G$27" lockText="1" noThreeD="1"/>
</file>

<file path=xl/ctrlProps/ctrlProp35.xml><?xml version="1.0" encoding="utf-8"?>
<formControlPr xmlns="http://schemas.microsoft.com/office/spreadsheetml/2009/9/main" objectType="CheckBox" fmlaLink="Лист2!$G$28" lockText="1" noThreeD="1"/>
</file>

<file path=xl/ctrlProps/ctrlProp36.xml><?xml version="1.0" encoding="utf-8"?>
<formControlPr xmlns="http://schemas.microsoft.com/office/spreadsheetml/2009/9/main" objectType="CheckBox" fmlaLink="Лист2!$G$35" lockText="1" noThreeD="1"/>
</file>

<file path=xl/ctrlProps/ctrlProp37.xml><?xml version="1.0" encoding="utf-8"?>
<formControlPr xmlns="http://schemas.microsoft.com/office/spreadsheetml/2009/9/main" objectType="CheckBox" fmlaLink="Лист2!$G$14" lockText="1" noThreeD="1"/>
</file>

<file path=xl/ctrlProps/ctrlProp38.xml><?xml version="1.0" encoding="utf-8"?>
<formControlPr xmlns="http://schemas.microsoft.com/office/spreadsheetml/2009/9/main" objectType="CheckBox" fmlaLink="Лист2!$G$37" lockText="1" noThreeD="1"/>
</file>

<file path=xl/ctrlProps/ctrlProp39.xml><?xml version="1.0" encoding="utf-8"?>
<formControlPr xmlns="http://schemas.microsoft.com/office/spreadsheetml/2009/9/main" objectType="CheckBox" fmlaLink="Лист2!$G$36" lockText="1" noThreeD="1"/>
</file>

<file path=xl/ctrlProps/ctrlProp4.xml><?xml version="1.0" encoding="utf-8"?>
<formControlPr xmlns="http://schemas.microsoft.com/office/spreadsheetml/2009/9/main" objectType="CheckBox" fmlaLink="Лист2!$G$3" lockText="1" noThreeD="1"/>
</file>

<file path=xl/ctrlProps/ctrlProp40.xml><?xml version="1.0" encoding="utf-8"?>
<formControlPr xmlns="http://schemas.microsoft.com/office/spreadsheetml/2009/9/main" objectType="CheckBox" fmlaLink="Лист2!$R$2" lockText="1" noThreeD="1"/>
</file>

<file path=xl/ctrlProps/ctrlProp41.xml><?xml version="1.0" encoding="utf-8"?>
<formControlPr xmlns="http://schemas.microsoft.com/office/spreadsheetml/2009/9/main" objectType="CheckBox" fmlaLink="Лист2!$R$3" lockText="1" noThreeD="1"/>
</file>

<file path=xl/ctrlProps/ctrlProp42.xml><?xml version="1.0" encoding="utf-8"?>
<formControlPr xmlns="http://schemas.microsoft.com/office/spreadsheetml/2009/9/main" objectType="CheckBox" fmlaLink="Лист2!$R$4" lockText="1" noThreeD="1"/>
</file>

<file path=xl/ctrlProps/ctrlProp43.xml><?xml version="1.0" encoding="utf-8"?>
<formControlPr xmlns="http://schemas.microsoft.com/office/spreadsheetml/2009/9/main" objectType="CheckBox" fmlaLink="Лист2!$R$5" lockText="1" noThreeD="1"/>
</file>

<file path=xl/ctrlProps/ctrlProp44.xml><?xml version="1.0" encoding="utf-8"?>
<formControlPr xmlns="http://schemas.microsoft.com/office/spreadsheetml/2009/9/main" objectType="CheckBox" fmlaLink="Лист2!$R$6" lockText="1" noThreeD="1"/>
</file>

<file path=xl/ctrlProps/ctrlProp45.xml><?xml version="1.0" encoding="utf-8"?>
<formControlPr xmlns="http://schemas.microsoft.com/office/spreadsheetml/2009/9/main" objectType="CheckBox" fmlaLink="Лист2!$R$7" lockText="1" noThreeD="1"/>
</file>

<file path=xl/ctrlProps/ctrlProp46.xml><?xml version="1.0" encoding="utf-8"?>
<formControlPr xmlns="http://schemas.microsoft.com/office/spreadsheetml/2009/9/main" objectType="CheckBox" fmlaLink="Лист2!$R$8" lockText="1" noThreeD="1"/>
</file>

<file path=xl/ctrlProps/ctrlProp47.xml><?xml version="1.0" encoding="utf-8"?>
<formControlPr xmlns="http://schemas.microsoft.com/office/spreadsheetml/2009/9/main" objectType="CheckBox" fmlaLink="Лист2!$T$10" lockText="1" noThreeD="1"/>
</file>

<file path=xl/ctrlProps/ctrlProp48.xml><?xml version="1.0" encoding="utf-8"?>
<formControlPr xmlns="http://schemas.microsoft.com/office/spreadsheetml/2009/9/main" objectType="CheckBox" fmlaLink="Лист2!$G$4" lockText="1" noThreeD="1"/>
</file>

<file path=xl/ctrlProps/ctrlProp5.xml><?xml version="1.0" encoding="utf-8"?>
<formControlPr xmlns="http://schemas.microsoft.com/office/spreadsheetml/2009/9/main" objectType="CheckBox" fmlaLink="Лист2!$G$33" lockText="1" noThreeD="1"/>
</file>

<file path=xl/ctrlProps/ctrlProp6.xml><?xml version="1.0" encoding="utf-8"?>
<formControlPr xmlns="http://schemas.microsoft.com/office/spreadsheetml/2009/9/main" objectType="CheckBox" fmlaLink="Лист2!$G$4" lockText="1" noThreeD="1"/>
</file>

<file path=xl/ctrlProps/ctrlProp7.xml><?xml version="1.0" encoding="utf-8"?>
<formControlPr xmlns="http://schemas.microsoft.com/office/spreadsheetml/2009/9/main" objectType="CheckBox" fmlaLink="Лист2!$G$5" lockText="1" noThreeD="1"/>
</file>

<file path=xl/ctrlProps/ctrlProp8.xml><?xml version="1.0" encoding="utf-8"?>
<formControlPr xmlns="http://schemas.microsoft.com/office/spreadsheetml/2009/9/main" objectType="CheckBox" fmlaLink="Лист2!$G$6" lockText="1" noThreeD="1"/>
</file>

<file path=xl/ctrlProps/ctrlProp9.xml><?xml version="1.0" encoding="utf-8"?>
<formControlPr xmlns="http://schemas.microsoft.com/office/spreadsheetml/2009/9/main" objectType="CheckBox" fmlaLink="Лист2!$G$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xdr:row>
          <xdr:rowOff>381000</xdr:rowOff>
        </xdr:from>
        <xdr:to>
          <xdr:col>2</xdr:col>
          <xdr:colOff>3143250</xdr:colOff>
          <xdr:row>9</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1.  Многоквартирные и индивидуальные жилые дома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2</xdr:col>
          <xdr:colOff>3105150</xdr:colOff>
          <xdr:row>10</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1.1.  Научно-исследовательские, проектные институты и конструкторские бюро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447675</xdr:rowOff>
        </xdr:from>
        <xdr:to>
          <xdr:col>2</xdr:col>
          <xdr:colOff>3143250</xdr:colOff>
          <xdr:row>11</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1.2.  Банки, финансовые учреждения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180975</xdr:rowOff>
        </xdr:from>
        <xdr:to>
          <xdr:col>2</xdr:col>
          <xdr:colOff>3143250</xdr:colOff>
          <xdr:row>12</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1.3.  Отделения связи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180975</xdr:rowOff>
        </xdr:from>
        <xdr:to>
          <xdr:col>2</xdr:col>
          <xdr:colOff>3143250</xdr:colOff>
          <xdr:row>13</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1.4.  Административные, офисные учреждения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180975</xdr:rowOff>
        </xdr:from>
        <xdr:to>
          <xdr:col>2</xdr:col>
          <xdr:colOff>3143250</xdr:colOff>
          <xdr:row>14</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2.0.  Продовольственный магазин.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180975</xdr:rowOff>
        </xdr:from>
        <xdr:to>
          <xdr:col>2</xdr:col>
          <xdr:colOff>3143250</xdr:colOff>
          <xdr:row>16</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2.2.  Лоток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180975</xdr:rowOff>
        </xdr:from>
        <xdr:to>
          <xdr:col>2</xdr:col>
          <xdr:colOff>3143250</xdr:colOff>
          <xdr:row>17</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2.3.  Павильон. Палатка, киоск.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180975</xdr:rowOff>
        </xdr:from>
        <xdr:to>
          <xdr:col>2</xdr:col>
          <xdr:colOff>3143250</xdr:colOff>
          <xdr:row>18</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2.4.  Пищевая и предприятия иной промышленности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180975</xdr:rowOff>
        </xdr:from>
        <xdr:to>
          <xdr:col>2</xdr:col>
          <xdr:colOff>3143250</xdr:colOff>
          <xdr:row>19</xdr:row>
          <xdr:rowOff>9525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2.5.  Супермаркет (универмаг)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180975</xdr:rowOff>
        </xdr:from>
        <xdr:to>
          <xdr:col>2</xdr:col>
          <xdr:colOff>3143250</xdr:colOff>
          <xdr:row>20</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2.6.  Рынки продовольственные. Рынки промтоварные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180975</xdr:rowOff>
        </xdr:from>
        <xdr:to>
          <xdr:col>2</xdr:col>
          <xdr:colOff>3143250</xdr:colOff>
          <xdr:row>21</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2.7.  Аптеки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180975</xdr:rowOff>
        </xdr:from>
        <xdr:to>
          <xdr:col>2</xdr:col>
          <xdr:colOff>3152775</xdr:colOff>
          <xdr:row>21</xdr:row>
          <xdr:rowOff>361950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3.1.  Автомастерские, шиномонтажные мастерские, станции технического обслуживания. Автомойки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3143250</xdr:colOff>
          <xdr:row>23</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3.2.  АЗС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180975</xdr:rowOff>
        </xdr:from>
        <xdr:to>
          <xdr:col>2</xdr:col>
          <xdr:colOff>3143250</xdr:colOff>
          <xdr:row>24</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3.3.  Гаражи. Автостоянки и парковки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180975</xdr:rowOff>
        </xdr:from>
        <xdr:to>
          <xdr:col>2</xdr:col>
          <xdr:colOff>3143250</xdr:colOff>
          <xdr:row>24</xdr:row>
          <xdr:rowOff>361950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3.4.  Железнодорожные и автовокзалы, аэропорты, речные порты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371475</xdr:rowOff>
        </xdr:from>
        <xdr:to>
          <xdr:col>2</xdr:col>
          <xdr:colOff>3143250</xdr:colOff>
          <xdr:row>26</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4.1.  Дошкольные образовательные учреждения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180975</xdr:rowOff>
        </xdr:from>
        <xdr:to>
          <xdr:col>2</xdr:col>
          <xdr:colOff>3143250</xdr:colOff>
          <xdr:row>27</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4.2.  Общеобразовательное учреждение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9525</xdr:rowOff>
        </xdr:from>
        <xdr:to>
          <xdr:col>2</xdr:col>
          <xdr:colOff>3162300</xdr:colOff>
          <xdr:row>27</xdr:row>
          <xdr:rowOff>581025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4.3.  Учреждения начального и среднего профессионального образования, высшего профессионального и послевузовского образования или иное учреждение, осуществляющее образовательный процесс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600075</xdr:rowOff>
        </xdr:from>
        <xdr:to>
          <xdr:col>2</xdr:col>
          <xdr:colOff>3143250</xdr:colOff>
          <xdr:row>29</xdr:row>
          <xdr:rowOff>9525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4.4.  Детские дома, интернаты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3114675</xdr:colOff>
          <xdr:row>30</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5.1.  Клубы, кинотеатры, концертные залы, театры, цирки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180975</xdr:rowOff>
        </xdr:from>
        <xdr:to>
          <xdr:col>2</xdr:col>
          <xdr:colOff>3143250</xdr:colOff>
          <xdr:row>31</xdr:row>
          <xdr:rowOff>9525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5.2.  Библиотеки, архивы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180975</xdr:rowOff>
        </xdr:from>
        <xdr:to>
          <xdr:col>2</xdr:col>
          <xdr:colOff>3143250</xdr:colOff>
          <xdr:row>32</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5.3.  Выставочные залы, музеи. Зоопарки, ботанические сады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4</xdr:col>
          <xdr:colOff>190500</xdr:colOff>
          <xdr:row>33</xdr:row>
          <xdr:rowOff>0</xdr:rowOff>
        </xdr:to>
        <xdr:sp macro="" textlink="">
          <xdr:nvSpPr>
            <xdr:cNvPr id="1067" name="Check Box 43" descr="5.4.  Спортивные арены, стадионы "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5.4.  Спортивные арены, стадионы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180975</xdr:rowOff>
        </xdr:from>
        <xdr:to>
          <xdr:col>2</xdr:col>
          <xdr:colOff>3143250</xdr:colOff>
          <xdr:row>34</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5.5.  Спортивные клубы, центры, комплексы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180975</xdr:rowOff>
        </xdr:from>
        <xdr:to>
          <xdr:col>2</xdr:col>
          <xdr:colOff>3143250</xdr:colOff>
          <xdr:row>35</xdr:row>
          <xdr:rowOff>9525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5.6.  Пансионаты, дома отдыха, туристические базы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180975</xdr:rowOff>
        </xdr:from>
        <xdr:to>
          <xdr:col>2</xdr:col>
          <xdr:colOff>3143250</xdr:colOff>
          <xdr:row>36</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5.7.  Поликлиника, диспансер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180975</xdr:rowOff>
        </xdr:from>
        <xdr:to>
          <xdr:col>2</xdr:col>
          <xdr:colOff>3143250</xdr:colOff>
          <xdr:row>37</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6.1.  Кафе, рестораны, бары, закусочные, столовые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180975</xdr:rowOff>
        </xdr:from>
        <xdr:to>
          <xdr:col>2</xdr:col>
          <xdr:colOff>3143250</xdr:colOff>
          <xdr:row>38</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7.1.  Мастерские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180975</xdr:rowOff>
        </xdr:from>
        <xdr:to>
          <xdr:col>2</xdr:col>
          <xdr:colOff>3143250</xdr:colOff>
          <xdr:row>39</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7.2.  Ремонт и пошив одежды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180975</xdr:rowOff>
        </xdr:from>
        <xdr:to>
          <xdr:col>2</xdr:col>
          <xdr:colOff>3143250</xdr:colOff>
          <xdr:row>40</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7.3.  Парикмахерские, косметические салоны, салоны красоты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180975</xdr:rowOff>
        </xdr:from>
        <xdr:to>
          <xdr:col>2</xdr:col>
          <xdr:colOff>3143250</xdr:colOff>
          <xdr:row>41</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7.4.  Гостиницы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180975</xdr:rowOff>
        </xdr:from>
        <xdr:to>
          <xdr:col>2</xdr:col>
          <xdr:colOff>3143250</xdr:colOff>
          <xdr:row>42</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7.5.  Общежития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180975</xdr:rowOff>
        </xdr:from>
        <xdr:to>
          <xdr:col>2</xdr:col>
          <xdr:colOff>3143250</xdr:colOff>
          <xdr:row>43</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7.6.  Бани, сауны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180975</xdr:rowOff>
        </xdr:from>
        <xdr:to>
          <xdr:col>2</xdr:col>
          <xdr:colOff>3143250</xdr:colOff>
          <xdr:row>44</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8.1.  Кладбища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180975</xdr:rowOff>
        </xdr:from>
        <xdr:to>
          <xdr:col>2</xdr:col>
          <xdr:colOff>3143250</xdr:colOff>
          <xdr:row>45</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8.2.  Кремоторий. Организации, оказ-ие ритуальные услуги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180975</xdr:rowOff>
        </xdr:from>
        <xdr:to>
          <xdr:col>2</xdr:col>
          <xdr:colOff>3143250</xdr:colOff>
          <xdr:row>46</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9.1. Садоводческие кооперативы. СОТ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180975</xdr:rowOff>
        </xdr:from>
        <xdr:to>
          <xdr:col>2</xdr:col>
          <xdr:colOff>3143250</xdr:colOff>
          <xdr:row>47</xdr:row>
          <xdr:rowOff>9525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9.2.  Учреждениястационарного типа (клиники, больнцы, стационары)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180975</xdr:rowOff>
        </xdr:from>
        <xdr:to>
          <xdr:col>2</xdr:col>
          <xdr:colOff>3143250</xdr:colOff>
          <xdr:row>48</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9.3.  Химчистки и прачечные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57150</xdr:rowOff>
        </xdr:from>
        <xdr:to>
          <xdr:col>2</xdr:col>
          <xdr:colOff>400050</xdr:colOff>
          <xdr:row>48</xdr:row>
          <xdr:rowOff>390525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ПН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48</xdr:row>
          <xdr:rowOff>38100</xdr:rowOff>
        </xdr:from>
        <xdr:to>
          <xdr:col>2</xdr:col>
          <xdr:colOff>752475</xdr:colOff>
          <xdr:row>48</xdr:row>
          <xdr:rowOff>419100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ВТ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48</xdr:row>
          <xdr:rowOff>47625</xdr:rowOff>
        </xdr:from>
        <xdr:to>
          <xdr:col>2</xdr:col>
          <xdr:colOff>1143000</xdr:colOff>
          <xdr:row>48</xdr:row>
          <xdr:rowOff>409575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СР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1123950</xdr:colOff>
          <xdr:row>48</xdr:row>
          <xdr:rowOff>47625</xdr:rowOff>
        </xdr:from>
        <xdr:to>
          <xdr:col>2</xdr:col>
          <xdr:colOff>1524000</xdr:colOff>
          <xdr:row>48</xdr:row>
          <xdr:rowOff>409575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ЧТ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1514475</xdr:colOff>
          <xdr:row>48</xdr:row>
          <xdr:rowOff>28575</xdr:rowOff>
        </xdr:from>
        <xdr:to>
          <xdr:col>2</xdr:col>
          <xdr:colOff>1914525</xdr:colOff>
          <xdr:row>48</xdr:row>
          <xdr:rowOff>428625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ПТ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1924050</xdr:colOff>
          <xdr:row>48</xdr:row>
          <xdr:rowOff>38100</xdr:rowOff>
        </xdr:from>
        <xdr:to>
          <xdr:col>2</xdr:col>
          <xdr:colOff>2324100</xdr:colOff>
          <xdr:row>48</xdr:row>
          <xdr:rowOff>409575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СБ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2314575</xdr:colOff>
          <xdr:row>48</xdr:row>
          <xdr:rowOff>28575</xdr:rowOff>
        </xdr:from>
        <xdr:to>
          <xdr:col>2</xdr:col>
          <xdr:colOff>2714625</xdr:colOff>
          <xdr:row>48</xdr:row>
          <xdr:rowOff>419100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2</xdr:col>
          <xdr:colOff>3143250</xdr:colOff>
          <xdr:row>51</xdr:row>
          <xdr:rowOff>19050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Контейнер металлический (0,75 м. куб.)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180975</xdr:rowOff>
        </xdr:from>
        <xdr:to>
          <xdr:col>2</xdr:col>
          <xdr:colOff>3143250</xdr:colOff>
          <xdr:row>15</xdr:row>
          <xdr:rowOff>9525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 2.1.  Промтоварный магазин</a:t>
              </a:r>
            </a:p>
          </xdr:txBody>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H99"/>
  <sheetViews>
    <sheetView tabSelected="1" workbookViewId="0">
      <selection activeCell="F8" sqref="F8"/>
    </sheetView>
  </sheetViews>
  <sheetFormatPr defaultRowHeight="15" x14ac:dyDescent="0.25"/>
  <cols>
    <col min="1" max="1" width="5.5703125" style="11" customWidth="1"/>
    <col min="2" max="2" width="33.140625" style="12" customWidth="1"/>
    <col min="3" max="3" width="48.5703125" style="13" customWidth="1"/>
    <col min="4" max="4" width="16.42578125" style="13" customWidth="1"/>
    <col min="5" max="5" width="12.5703125" style="13" customWidth="1"/>
    <col min="6" max="6" width="69.42578125" style="14" customWidth="1"/>
    <col min="7" max="7" width="9.140625" style="2"/>
    <col min="8" max="8" width="13.7109375" style="2" customWidth="1"/>
    <col min="9" max="9" width="20.5703125" style="2" customWidth="1"/>
    <col min="10" max="16384" width="9.140625" style="2"/>
  </cols>
  <sheetData>
    <row r="1" spans="1:8" ht="31.5" customHeight="1" x14ac:dyDescent="0.25">
      <c r="A1" s="48" t="s">
        <v>0</v>
      </c>
      <c r="B1" s="48"/>
      <c r="C1" s="48"/>
      <c r="D1" s="48"/>
      <c r="E1" s="48"/>
      <c r="F1" s="48"/>
    </row>
    <row r="2" spans="1:8" ht="15.75" x14ac:dyDescent="0.25">
      <c r="A2" s="36" t="s">
        <v>76</v>
      </c>
      <c r="B2" s="37"/>
      <c r="C2" s="37"/>
      <c r="D2" s="37"/>
      <c r="E2" s="37"/>
      <c r="F2" s="38"/>
    </row>
    <row r="3" spans="1:8" s="5" customFormat="1" ht="26.25" customHeight="1" x14ac:dyDescent="0.25">
      <c r="A3" s="3" t="s">
        <v>3</v>
      </c>
      <c r="B3" s="53" t="s">
        <v>4</v>
      </c>
      <c r="C3" s="54"/>
      <c r="D3" s="54"/>
      <c r="E3" s="55"/>
      <c r="F3" s="4" t="s">
        <v>8</v>
      </c>
      <c r="H3" s="2"/>
    </row>
    <row r="4" spans="1:8" ht="23.25" customHeight="1" x14ac:dyDescent="0.25">
      <c r="A4" s="6">
        <v>1</v>
      </c>
      <c r="B4" s="15" t="s">
        <v>5</v>
      </c>
      <c r="C4" s="59"/>
      <c r="D4" s="60"/>
      <c r="E4" s="61"/>
      <c r="F4" s="8"/>
    </row>
    <row r="5" spans="1:8" ht="23.25" customHeight="1" x14ac:dyDescent="0.25">
      <c r="A5" s="6">
        <v>2</v>
      </c>
      <c r="B5" s="15" t="s">
        <v>6</v>
      </c>
      <c r="C5" s="59"/>
      <c r="D5" s="60"/>
      <c r="E5" s="61"/>
      <c r="F5" s="8" t="s">
        <v>7</v>
      </c>
    </row>
    <row r="6" spans="1:8" ht="45.75" customHeight="1" x14ac:dyDescent="0.25">
      <c r="A6" s="6">
        <v>3</v>
      </c>
      <c r="B6" s="15" t="s">
        <v>2</v>
      </c>
      <c r="C6" s="59"/>
      <c r="D6" s="60"/>
      <c r="E6" s="61"/>
      <c r="F6" s="8" t="s">
        <v>94</v>
      </c>
    </row>
    <row r="7" spans="1:8" ht="48" customHeight="1" x14ac:dyDescent="0.25">
      <c r="A7" s="6">
        <v>4</v>
      </c>
      <c r="B7" s="15" t="s">
        <v>13</v>
      </c>
      <c r="C7" s="59"/>
      <c r="D7" s="60"/>
      <c r="E7" s="61"/>
      <c r="F7" s="8" t="s">
        <v>100</v>
      </c>
    </row>
    <row r="8" spans="1:8" ht="31.5" customHeight="1" x14ac:dyDescent="0.25">
      <c r="A8" s="50">
        <v>5</v>
      </c>
      <c r="B8" s="56" t="s">
        <v>95</v>
      </c>
      <c r="C8" s="34" t="s">
        <v>79</v>
      </c>
      <c r="D8" s="34" t="s">
        <v>80</v>
      </c>
      <c r="E8" s="19" t="s">
        <v>81</v>
      </c>
      <c r="F8" s="32" t="s">
        <v>88</v>
      </c>
    </row>
    <row r="9" spans="1:8" s="33" customFormat="1" ht="15" customHeight="1" x14ac:dyDescent="0.25">
      <c r="A9" s="51"/>
      <c r="B9" s="57"/>
      <c r="C9" s="16"/>
      <c r="D9" s="18" t="s">
        <v>65</v>
      </c>
      <c r="E9" s="17"/>
      <c r="F9" s="49" t="s">
        <v>93</v>
      </c>
    </row>
    <row r="10" spans="1:8" s="33" customFormat="1" ht="36" customHeight="1" x14ac:dyDescent="0.25">
      <c r="A10" s="51"/>
      <c r="B10" s="57"/>
      <c r="C10" s="16"/>
      <c r="D10" s="18" t="s">
        <v>82</v>
      </c>
      <c r="E10" s="17"/>
      <c r="F10" s="49"/>
    </row>
    <row r="11" spans="1:8" s="33" customFormat="1" x14ac:dyDescent="0.25">
      <c r="A11" s="51"/>
      <c r="B11" s="57"/>
      <c r="C11" s="16"/>
      <c r="D11" s="18" t="s">
        <v>82</v>
      </c>
      <c r="E11" s="17"/>
      <c r="F11" s="49"/>
    </row>
    <row r="12" spans="1:8" s="33" customFormat="1" x14ac:dyDescent="0.25">
      <c r="A12" s="51"/>
      <c r="B12" s="57"/>
      <c r="C12" s="16"/>
      <c r="D12" s="18" t="s">
        <v>82</v>
      </c>
      <c r="E12" s="17"/>
      <c r="F12" s="49"/>
    </row>
    <row r="13" spans="1:8" s="33" customFormat="1" x14ac:dyDescent="0.25">
      <c r="A13" s="51"/>
      <c r="B13" s="57"/>
      <c r="C13" s="16"/>
      <c r="D13" s="18" t="s">
        <v>82</v>
      </c>
      <c r="E13" s="17"/>
      <c r="F13" s="49"/>
    </row>
    <row r="14" spans="1:8" s="33" customFormat="1" x14ac:dyDescent="0.25">
      <c r="A14" s="51"/>
      <c r="B14" s="57"/>
      <c r="C14" s="16"/>
      <c r="D14" s="18" t="s">
        <v>82</v>
      </c>
      <c r="E14" s="17"/>
      <c r="F14" s="49"/>
    </row>
    <row r="15" spans="1:8" s="33" customFormat="1" x14ac:dyDescent="0.25">
      <c r="A15" s="51"/>
      <c r="B15" s="57"/>
      <c r="C15" s="16"/>
      <c r="D15" s="18" t="s">
        <v>82</v>
      </c>
      <c r="E15" s="17"/>
      <c r="F15" s="49"/>
    </row>
    <row r="16" spans="1:8" s="33" customFormat="1" x14ac:dyDescent="0.25">
      <c r="A16" s="51"/>
      <c r="B16" s="57"/>
      <c r="C16" s="16"/>
      <c r="D16" s="18" t="s">
        <v>97</v>
      </c>
      <c r="E16" s="17"/>
      <c r="F16" s="49"/>
    </row>
    <row r="17" spans="1:6" s="33" customFormat="1" x14ac:dyDescent="0.25">
      <c r="A17" s="51"/>
      <c r="B17" s="57"/>
      <c r="C17" s="16"/>
      <c r="D17" s="18" t="s">
        <v>82</v>
      </c>
      <c r="E17" s="17"/>
      <c r="F17" s="49"/>
    </row>
    <row r="18" spans="1:6" s="33" customFormat="1" x14ac:dyDescent="0.25">
      <c r="A18" s="51"/>
      <c r="B18" s="57"/>
      <c r="C18" s="16"/>
      <c r="D18" s="18" t="s">
        <v>82</v>
      </c>
      <c r="E18" s="17"/>
      <c r="F18" s="49"/>
    </row>
    <row r="19" spans="1:6" s="33" customFormat="1" x14ac:dyDescent="0.25">
      <c r="A19" s="51"/>
      <c r="B19" s="57"/>
      <c r="C19" s="16"/>
      <c r="D19" s="18" t="s">
        <v>82</v>
      </c>
      <c r="E19" s="17"/>
      <c r="F19" s="49"/>
    </row>
    <row r="20" spans="1:6" s="33" customFormat="1" x14ac:dyDescent="0.25">
      <c r="A20" s="51"/>
      <c r="B20" s="57"/>
      <c r="C20" s="16"/>
      <c r="D20" s="18" t="s">
        <v>82</v>
      </c>
      <c r="E20" s="17"/>
      <c r="F20" s="49"/>
    </row>
    <row r="21" spans="1:6" s="33" customFormat="1" x14ac:dyDescent="0.25">
      <c r="A21" s="51"/>
      <c r="B21" s="57"/>
      <c r="C21" s="16"/>
      <c r="D21" s="18" t="s">
        <v>82</v>
      </c>
      <c r="E21" s="17"/>
      <c r="F21" s="49"/>
    </row>
    <row r="22" spans="1:6" s="33" customFormat="1" ht="31.5" customHeight="1" x14ac:dyDescent="0.25">
      <c r="A22" s="51"/>
      <c r="B22" s="57"/>
      <c r="C22" s="16"/>
      <c r="D22" s="18" t="s">
        <v>83</v>
      </c>
      <c r="E22" s="17"/>
      <c r="F22" s="49"/>
    </row>
    <row r="23" spans="1:6" s="33" customFormat="1" x14ac:dyDescent="0.25">
      <c r="A23" s="51"/>
      <c r="B23" s="57"/>
      <c r="C23" s="16"/>
      <c r="D23" s="18" t="s">
        <v>83</v>
      </c>
      <c r="E23" s="17"/>
      <c r="F23" s="49"/>
    </row>
    <row r="24" spans="1:6" s="33" customFormat="1" x14ac:dyDescent="0.25">
      <c r="A24" s="51"/>
      <c r="B24" s="57"/>
      <c r="C24" s="16"/>
      <c r="D24" s="18" t="s">
        <v>83</v>
      </c>
      <c r="E24" s="17"/>
      <c r="F24" s="49"/>
    </row>
    <row r="25" spans="1:6" s="33" customFormat="1" ht="30" customHeight="1" x14ac:dyDescent="0.25">
      <c r="A25" s="51"/>
      <c r="B25" s="57"/>
      <c r="C25" s="16"/>
      <c r="D25" s="18" t="s">
        <v>84</v>
      </c>
      <c r="E25" s="17"/>
      <c r="F25" s="49"/>
    </row>
    <row r="26" spans="1:6" s="33" customFormat="1" x14ac:dyDescent="0.25">
      <c r="A26" s="51"/>
      <c r="B26" s="57"/>
      <c r="C26" s="16"/>
      <c r="D26" s="18" t="s">
        <v>85</v>
      </c>
      <c r="E26" s="17"/>
      <c r="F26" s="49"/>
    </row>
    <row r="27" spans="1:6" s="33" customFormat="1" x14ac:dyDescent="0.25">
      <c r="A27" s="51"/>
      <c r="B27" s="57"/>
      <c r="C27" s="16"/>
      <c r="D27" s="18" t="s">
        <v>86</v>
      </c>
      <c r="E27" s="17"/>
      <c r="F27" s="49"/>
    </row>
    <row r="28" spans="1:6" s="33" customFormat="1" ht="48" customHeight="1" x14ac:dyDescent="0.25">
      <c r="A28" s="51"/>
      <c r="B28" s="57"/>
      <c r="C28" s="16"/>
      <c r="D28" s="18" t="s">
        <v>86</v>
      </c>
      <c r="E28" s="17"/>
      <c r="F28" s="49"/>
    </row>
    <row r="29" spans="1:6" s="33" customFormat="1" x14ac:dyDescent="0.25">
      <c r="A29" s="51"/>
      <c r="B29" s="57"/>
      <c r="C29" s="16"/>
      <c r="D29" s="18" t="s">
        <v>87</v>
      </c>
      <c r="E29" s="17"/>
      <c r="F29" s="49"/>
    </row>
    <row r="30" spans="1:6" s="33" customFormat="1" x14ac:dyDescent="0.25">
      <c r="A30" s="51"/>
      <c r="B30" s="57"/>
      <c r="C30" s="16"/>
      <c r="D30" s="18" t="s">
        <v>87</v>
      </c>
      <c r="E30" s="17"/>
      <c r="F30" s="49"/>
    </row>
    <row r="31" spans="1:6" s="33" customFormat="1" x14ac:dyDescent="0.25">
      <c r="A31" s="51"/>
      <c r="B31" s="57"/>
      <c r="C31" s="16"/>
      <c r="D31" s="18" t="s">
        <v>87</v>
      </c>
      <c r="E31" s="17"/>
      <c r="F31" s="49"/>
    </row>
    <row r="32" spans="1:6" s="33" customFormat="1" x14ac:dyDescent="0.25">
      <c r="A32" s="51"/>
      <c r="B32" s="57"/>
      <c r="C32" s="16"/>
      <c r="D32" s="18" t="s">
        <v>96</v>
      </c>
      <c r="E32" s="17"/>
      <c r="F32" s="49"/>
    </row>
    <row r="33" spans="1:6" s="33" customFormat="1" x14ac:dyDescent="0.25">
      <c r="A33" s="51"/>
      <c r="B33" s="57"/>
      <c r="C33" s="16"/>
      <c r="D33" s="18" t="s">
        <v>87</v>
      </c>
      <c r="E33" s="17"/>
      <c r="F33" s="49"/>
    </row>
    <row r="34" spans="1:6" s="33" customFormat="1" x14ac:dyDescent="0.25">
      <c r="A34" s="51"/>
      <c r="B34" s="57"/>
      <c r="C34" s="16"/>
      <c r="D34" s="18" t="s">
        <v>87</v>
      </c>
      <c r="E34" s="17"/>
      <c r="F34" s="49"/>
    </row>
    <row r="35" spans="1:6" s="33" customFormat="1" x14ac:dyDescent="0.25">
      <c r="A35" s="51"/>
      <c r="B35" s="57"/>
      <c r="C35" s="16"/>
      <c r="D35" s="18" t="s">
        <v>87</v>
      </c>
      <c r="E35" s="17"/>
      <c r="F35" s="49"/>
    </row>
    <row r="36" spans="1:6" s="33" customFormat="1" x14ac:dyDescent="0.25">
      <c r="A36" s="51"/>
      <c r="B36" s="57"/>
      <c r="C36" s="16"/>
      <c r="D36" s="18" t="s">
        <v>82</v>
      </c>
      <c r="E36" s="17"/>
      <c r="F36" s="49"/>
    </row>
    <row r="37" spans="1:6" s="33" customFormat="1" x14ac:dyDescent="0.25">
      <c r="A37" s="51"/>
      <c r="B37" s="57"/>
      <c r="C37" s="16"/>
      <c r="D37" s="18" t="s">
        <v>87</v>
      </c>
      <c r="E37" s="17"/>
      <c r="F37" s="49"/>
    </row>
    <row r="38" spans="1:6" s="33" customFormat="1" x14ac:dyDescent="0.25">
      <c r="A38" s="51"/>
      <c r="B38" s="57"/>
      <c r="C38" s="16"/>
      <c r="D38" s="18" t="s">
        <v>82</v>
      </c>
      <c r="E38" s="17"/>
      <c r="F38" s="49"/>
    </row>
    <row r="39" spans="1:6" s="33" customFormat="1" x14ac:dyDescent="0.25">
      <c r="A39" s="51"/>
      <c r="B39" s="57"/>
      <c r="C39" s="16"/>
      <c r="D39" s="18" t="s">
        <v>82</v>
      </c>
      <c r="E39" s="17"/>
      <c r="F39" s="49"/>
    </row>
    <row r="40" spans="1:6" s="33" customFormat="1" x14ac:dyDescent="0.25">
      <c r="A40" s="51"/>
      <c r="B40" s="57"/>
      <c r="C40" s="16"/>
      <c r="D40" s="18" t="s">
        <v>87</v>
      </c>
      <c r="E40" s="17"/>
      <c r="F40" s="49"/>
    </row>
    <row r="41" spans="1:6" s="33" customFormat="1" x14ac:dyDescent="0.25">
      <c r="A41" s="51"/>
      <c r="B41" s="57"/>
      <c r="C41" s="16"/>
      <c r="D41" s="18" t="s">
        <v>87</v>
      </c>
      <c r="E41" s="17"/>
      <c r="F41" s="49"/>
    </row>
    <row r="42" spans="1:6" s="33" customFormat="1" x14ac:dyDescent="0.25">
      <c r="A42" s="51"/>
      <c r="B42" s="57"/>
      <c r="C42" s="16"/>
      <c r="D42" s="18" t="s">
        <v>87</v>
      </c>
      <c r="E42" s="17"/>
      <c r="F42" s="49"/>
    </row>
    <row r="43" spans="1:6" s="33" customFormat="1" x14ac:dyDescent="0.25">
      <c r="A43" s="51"/>
      <c r="B43" s="57"/>
      <c r="C43" s="16"/>
      <c r="D43" s="18" t="s">
        <v>87</v>
      </c>
      <c r="E43" s="17"/>
      <c r="F43" s="49"/>
    </row>
    <row r="44" spans="1:6" s="33" customFormat="1" x14ac:dyDescent="0.25">
      <c r="A44" s="51"/>
      <c r="B44" s="57"/>
      <c r="C44" s="16"/>
      <c r="D44" s="18" t="s">
        <v>87</v>
      </c>
      <c r="E44" s="17"/>
      <c r="F44" s="49"/>
    </row>
    <row r="45" spans="1:6" s="33" customFormat="1" x14ac:dyDescent="0.25">
      <c r="A45" s="51"/>
      <c r="B45" s="57"/>
      <c r="C45" s="16"/>
      <c r="D45" s="18" t="s">
        <v>82</v>
      </c>
      <c r="E45" s="17"/>
      <c r="F45" s="49"/>
    </row>
    <row r="46" spans="1:6" s="33" customFormat="1" x14ac:dyDescent="0.25">
      <c r="A46" s="51"/>
      <c r="B46" s="57"/>
      <c r="C46" s="16"/>
      <c r="D46" s="18" t="s">
        <v>98</v>
      </c>
      <c r="E46" s="17"/>
      <c r="F46" s="49"/>
    </row>
    <row r="47" spans="1:6" s="33" customFormat="1" x14ac:dyDescent="0.25">
      <c r="A47" s="51"/>
      <c r="B47" s="57"/>
      <c r="C47" s="16"/>
      <c r="D47" s="18" t="s">
        <v>82</v>
      </c>
      <c r="E47" s="17"/>
      <c r="F47" s="49"/>
    </row>
    <row r="48" spans="1:6" s="33" customFormat="1" x14ac:dyDescent="0.25">
      <c r="A48" s="52"/>
      <c r="B48" s="58"/>
      <c r="C48" s="16"/>
      <c r="D48" s="18" t="s">
        <v>82</v>
      </c>
      <c r="E48" s="17"/>
      <c r="F48" s="49"/>
    </row>
    <row r="49" spans="1:6" ht="36" customHeight="1" x14ac:dyDescent="0.25">
      <c r="A49" s="6">
        <v>6</v>
      </c>
      <c r="B49" s="15" t="s">
        <v>68</v>
      </c>
      <c r="C49" s="44"/>
      <c r="D49" s="45"/>
      <c r="E49" s="46"/>
      <c r="F49" s="7" t="s">
        <v>99</v>
      </c>
    </row>
    <row r="50" spans="1:6" ht="28.5" customHeight="1" x14ac:dyDescent="0.25">
      <c r="A50" s="42">
        <v>7</v>
      </c>
      <c r="B50" s="41" t="s">
        <v>69</v>
      </c>
      <c r="C50" s="47" t="s">
        <v>70</v>
      </c>
      <c r="D50" s="47"/>
      <c r="E50" s="20" t="s">
        <v>77</v>
      </c>
      <c r="F50" s="43"/>
    </row>
    <row r="51" spans="1:6" x14ac:dyDescent="0.25">
      <c r="A51" s="42"/>
      <c r="B51" s="41"/>
      <c r="C51" s="62"/>
      <c r="D51" s="62"/>
      <c r="E51" s="21"/>
      <c r="F51" s="43"/>
    </row>
    <row r="52" spans="1:6" x14ac:dyDescent="0.25">
      <c r="A52" s="2"/>
      <c r="B52" s="2"/>
      <c r="C52" s="2"/>
      <c r="D52" s="2"/>
      <c r="E52" s="2"/>
      <c r="F52" s="9"/>
    </row>
    <row r="53" spans="1:6" x14ac:dyDescent="0.25">
      <c r="A53" s="2"/>
      <c r="B53" s="2"/>
      <c r="C53" s="2"/>
      <c r="D53" s="2"/>
      <c r="E53" s="2"/>
      <c r="F53" s="9"/>
    </row>
    <row r="54" spans="1:6" x14ac:dyDescent="0.25">
      <c r="A54" s="39" t="s">
        <v>71</v>
      </c>
      <c r="B54" s="39"/>
      <c r="C54" s="40" t="s">
        <v>73</v>
      </c>
      <c r="D54" s="40"/>
      <c r="E54" s="40"/>
      <c r="F54" s="40"/>
    </row>
    <row r="55" spans="1:6" x14ac:dyDescent="0.25">
      <c r="A55" s="2"/>
      <c r="B55" s="2"/>
      <c r="C55" s="35" t="s">
        <v>72</v>
      </c>
      <c r="D55" s="35"/>
      <c r="E55" s="10"/>
      <c r="F55" s="9" t="s">
        <v>74</v>
      </c>
    </row>
    <row r="56" spans="1:6" x14ac:dyDescent="0.25">
      <c r="A56" s="2"/>
      <c r="B56" s="2"/>
      <c r="C56" s="2"/>
      <c r="D56" s="2"/>
      <c r="E56" s="2"/>
      <c r="F56" s="9" t="s">
        <v>75</v>
      </c>
    </row>
    <row r="57" spans="1:6" x14ac:dyDescent="0.25">
      <c r="A57" s="2"/>
      <c r="B57" s="2"/>
      <c r="C57" s="2"/>
      <c r="D57" s="2"/>
      <c r="E57" s="2"/>
      <c r="F57" s="9"/>
    </row>
    <row r="58" spans="1:6" ht="15.75" customHeight="1" x14ac:dyDescent="0.25">
      <c r="A58" s="2"/>
      <c r="B58" s="30"/>
      <c r="C58" s="31"/>
      <c r="D58" s="2"/>
      <c r="E58" s="2"/>
      <c r="F58" s="9"/>
    </row>
    <row r="59" spans="1:6" x14ac:dyDescent="0.25">
      <c r="A59" s="2"/>
      <c r="B59" s="2"/>
      <c r="C59" s="2"/>
      <c r="D59" s="2"/>
      <c r="E59" s="2"/>
      <c r="F59" s="9"/>
    </row>
    <row r="60" spans="1:6" x14ac:dyDescent="0.25">
      <c r="A60" s="2"/>
      <c r="B60" s="2"/>
      <c r="C60" s="2"/>
      <c r="D60" s="2"/>
      <c r="E60" s="2"/>
      <c r="F60" s="9"/>
    </row>
    <row r="61" spans="1:6" x14ac:dyDescent="0.25">
      <c r="A61" s="2"/>
      <c r="B61" s="2"/>
      <c r="C61" s="2"/>
      <c r="D61" s="2"/>
      <c r="E61" s="2"/>
      <c r="F61" s="9"/>
    </row>
    <row r="62" spans="1:6" x14ac:dyDescent="0.25">
      <c r="A62" s="2"/>
      <c r="B62" s="2"/>
      <c r="C62" s="2"/>
      <c r="D62" s="2"/>
      <c r="E62" s="2"/>
      <c r="F62" s="9"/>
    </row>
    <row r="63" spans="1:6" x14ac:dyDescent="0.25">
      <c r="A63" s="2"/>
      <c r="B63" s="2"/>
      <c r="C63" s="2"/>
      <c r="D63" s="2"/>
      <c r="E63" s="2"/>
      <c r="F63" s="9"/>
    </row>
    <row r="64" spans="1:6" x14ac:dyDescent="0.25">
      <c r="A64" s="2"/>
      <c r="B64" s="2"/>
      <c r="C64" s="2"/>
      <c r="D64" s="2"/>
      <c r="E64" s="2"/>
      <c r="F64" s="9"/>
    </row>
    <row r="65" spans="1:6" x14ac:dyDescent="0.25">
      <c r="A65" s="2"/>
      <c r="B65" s="2"/>
      <c r="C65" s="2"/>
      <c r="D65" s="2"/>
      <c r="E65" s="2"/>
      <c r="F65" s="9"/>
    </row>
    <row r="66" spans="1:6" x14ac:dyDescent="0.25">
      <c r="A66" s="2"/>
      <c r="B66" s="2"/>
      <c r="C66" s="2"/>
      <c r="D66" s="2"/>
      <c r="E66" s="2"/>
      <c r="F66" s="9"/>
    </row>
    <row r="67" spans="1:6" x14ac:dyDescent="0.25">
      <c r="A67" s="2"/>
      <c r="B67" s="2"/>
      <c r="C67" s="2"/>
      <c r="D67" s="2"/>
      <c r="E67" s="2"/>
      <c r="F67" s="9"/>
    </row>
    <row r="68" spans="1:6" x14ac:dyDescent="0.25">
      <c r="A68" s="2"/>
      <c r="B68" s="2"/>
      <c r="C68" s="2"/>
      <c r="D68" s="2"/>
      <c r="E68" s="2"/>
      <c r="F68" s="9"/>
    </row>
    <row r="69" spans="1:6" x14ac:dyDescent="0.25">
      <c r="A69" s="2"/>
      <c r="B69" s="2"/>
      <c r="C69" s="2"/>
      <c r="D69" s="2"/>
      <c r="E69" s="2"/>
      <c r="F69" s="9"/>
    </row>
    <row r="70" spans="1:6" x14ac:dyDescent="0.25">
      <c r="A70" s="2"/>
      <c r="B70" s="2"/>
      <c r="C70" s="2"/>
      <c r="D70" s="2"/>
      <c r="E70" s="2"/>
      <c r="F70" s="9"/>
    </row>
    <row r="71" spans="1:6" x14ac:dyDescent="0.25">
      <c r="A71" s="2"/>
      <c r="B71" s="2"/>
      <c r="C71" s="2"/>
      <c r="D71" s="2"/>
      <c r="E71" s="2"/>
      <c r="F71" s="9"/>
    </row>
    <row r="72" spans="1:6" x14ac:dyDescent="0.25">
      <c r="A72" s="2"/>
      <c r="B72" s="2"/>
      <c r="C72" s="2"/>
      <c r="D72" s="2"/>
      <c r="E72" s="2"/>
      <c r="F72" s="9"/>
    </row>
    <row r="73" spans="1:6" x14ac:dyDescent="0.25">
      <c r="A73" s="2"/>
      <c r="B73" s="2"/>
      <c r="C73" s="2"/>
      <c r="D73" s="2"/>
      <c r="E73" s="2"/>
      <c r="F73" s="9"/>
    </row>
    <row r="74" spans="1:6" x14ac:dyDescent="0.25">
      <c r="A74" s="2"/>
      <c r="B74" s="2"/>
      <c r="C74" s="2"/>
      <c r="D74" s="2"/>
      <c r="E74" s="2"/>
      <c r="F74" s="9"/>
    </row>
    <row r="75" spans="1:6" x14ac:dyDescent="0.25">
      <c r="A75" s="2"/>
      <c r="B75" s="2"/>
      <c r="C75" s="2"/>
      <c r="D75" s="2"/>
      <c r="E75" s="2"/>
      <c r="F75" s="9"/>
    </row>
    <row r="76" spans="1:6" x14ac:dyDescent="0.25">
      <c r="A76" s="2"/>
      <c r="B76" s="2"/>
      <c r="C76" s="2"/>
      <c r="D76" s="2"/>
      <c r="E76" s="2"/>
      <c r="F76" s="9"/>
    </row>
    <row r="77" spans="1:6" x14ac:dyDescent="0.25">
      <c r="A77" s="2"/>
      <c r="B77" s="2"/>
      <c r="C77" s="2"/>
      <c r="D77" s="2"/>
      <c r="E77" s="2"/>
      <c r="F77" s="9"/>
    </row>
    <row r="78" spans="1:6" x14ac:dyDescent="0.25">
      <c r="A78" s="2"/>
      <c r="B78" s="2"/>
      <c r="C78" s="2"/>
      <c r="D78" s="2"/>
      <c r="E78" s="2"/>
      <c r="F78" s="9"/>
    </row>
    <row r="79" spans="1:6" x14ac:dyDescent="0.25">
      <c r="A79" s="2"/>
      <c r="B79" s="2"/>
      <c r="C79" s="2"/>
      <c r="D79" s="2"/>
      <c r="E79" s="2"/>
      <c r="F79" s="9"/>
    </row>
    <row r="80" spans="1:6" x14ac:dyDescent="0.25">
      <c r="A80" s="2"/>
      <c r="B80" s="2"/>
      <c r="C80" s="2"/>
      <c r="D80" s="2"/>
      <c r="E80" s="2"/>
      <c r="F80" s="9"/>
    </row>
    <row r="81" spans="1:6" x14ac:dyDescent="0.25">
      <c r="A81" s="2"/>
      <c r="B81" s="2"/>
      <c r="C81" s="2"/>
      <c r="D81" s="2"/>
      <c r="E81" s="2"/>
      <c r="F81" s="9"/>
    </row>
    <row r="82" spans="1:6" x14ac:dyDescent="0.25">
      <c r="A82" s="2"/>
      <c r="B82" s="2"/>
      <c r="C82" s="2"/>
      <c r="D82" s="2"/>
      <c r="E82" s="2"/>
      <c r="F82" s="9"/>
    </row>
    <row r="83" spans="1:6" x14ac:dyDescent="0.25">
      <c r="A83" s="2"/>
      <c r="B83" s="2"/>
      <c r="C83" s="2"/>
      <c r="D83" s="2"/>
      <c r="E83" s="2"/>
      <c r="F83" s="9"/>
    </row>
    <row r="84" spans="1:6" x14ac:dyDescent="0.25">
      <c r="A84" s="2"/>
      <c r="B84" s="2"/>
      <c r="C84" s="2"/>
      <c r="D84" s="2"/>
      <c r="E84" s="2"/>
      <c r="F84" s="9"/>
    </row>
    <row r="85" spans="1:6" x14ac:dyDescent="0.25">
      <c r="A85" s="2"/>
      <c r="B85" s="2"/>
      <c r="C85" s="2"/>
      <c r="D85" s="2"/>
      <c r="E85" s="2"/>
      <c r="F85" s="9"/>
    </row>
    <row r="86" spans="1:6" x14ac:dyDescent="0.25">
      <c r="A86" s="2"/>
      <c r="B86" s="2"/>
      <c r="C86" s="2"/>
      <c r="D86" s="2"/>
      <c r="E86" s="2"/>
      <c r="F86" s="9"/>
    </row>
    <row r="87" spans="1:6" x14ac:dyDescent="0.25">
      <c r="A87" s="2"/>
      <c r="B87" s="2"/>
      <c r="C87" s="2"/>
      <c r="D87" s="2"/>
      <c r="E87" s="2"/>
      <c r="F87" s="9"/>
    </row>
    <row r="88" spans="1:6" x14ac:dyDescent="0.25">
      <c r="A88" s="2"/>
      <c r="B88" s="2"/>
      <c r="C88" s="2"/>
      <c r="D88" s="2"/>
      <c r="E88" s="2"/>
      <c r="F88" s="9"/>
    </row>
    <row r="89" spans="1:6" x14ac:dyDescent="0.25">
      <c r="A89" s="2"/>
      <c r="B89" s="2"/>
      <c r="C89" s="2"/>
      <c r="D89" s="2"/>
      <c r="E89" s="2"/>
      <c r="F89" s="9"/>
    </row>
    <row r="90" spans="1:6" x14ac:dyDescent="0.25">
      <c r="A90" s="2"/>
      <c r="B90" s="2"/>
      <c r="C90" s="2"/>
      <c r="D90" s="2"/>
      <c r="E90" s="2"/>
      <c r="F90" s="9"/>
    </row>
    <row r="91" spans="1:6" x14ac:dyDescent="0.25">
      <c r="A91" s="2"/>
      <c r="B91" s="2"/>
      <c r="C91" s="2"/>
      <c r="D91" s="2"/>
      <c r="E91" s="2"/>
      <c r="F91" s="9"/>
    </row>
    <row r="92" spans="1:6" x14ac:dyDescent="0.25">
      <c r="A92" s="2"/>
      <c r="B92" s="2"/>
      <c r="C92" s="2"/>
      <c r="D92" s="2"/>
      <c r="E92" s="2"/>
      <c r="F92" s="9"/>
    </row>
    <row r="93" spans="1:6" x14ac:dyDescent="0.25">
      <c r="A93" s="2"/>
      <c r="B93" s="2"/>
      <c r="C93" s="2"/>
      <c r="D93" s="2"/>
      <c r="E93" s="2"/>
      <c r="F93" s="9"/>
    </row>
    <row r="94" spans="1:6" x14ac:dyDescent="0.25">
      <c r="A94" s="2"/>
      <c r="B94" s="2"/>
      <c r="C94" s="2"/>
      <c r="D94" s="2"/>
      <c r="E94" s="2"/>
      <c r="F94" s="9"/>
    </row>
    <row r="95" spans="1:6" x14ac:dyDescent="0.25">
      <c r="A95" s="2"/>
      <c r="B95" s="2"/>
      <c r="C95" s="2"/>
      <c r="D95" s="2"/>
      <c r="E95" s="2"/>
      <c r="F95" s="9"/>
    </row>
    <row r="96" spans="1:6" x14ac:dyDescent="0.25">
      <c r="A96" s="2"/>
      <c r="B96" s="2"/>
      <c r="C96" s="2"/>
      <c r="D96" s="2"/>
      <c r="E96" s="2"/>
      <c r="F96" s="9"/>
    </row>
    <row r="97" spans="1:6" x14ac:dyDescent="0.25">
      <c r="A97" s="2"/>
      <c r="B97" s="2"/>
      <c r="C97" s="2"/>
      <c r="D97" s="2"/>
      <c r="E97" s="2"/>
      <c r="F97" s="9"/>
    </row>
    <row r="98" spans="1:6" x14ac:dyDescent="0.25">
      <c r="A98" s="2"/>
      <c r="B98" s="2"/>
      <c r="C98" s="2"/>
      <c r="D98" s="2"/>
      <c r="E98" s="2"/>
      <c r="F98" s="9"/>
    </row>
    <row r="99" spans="1:6" x14ac:dyDescent="0.25">
      <c r="A99" s="2"/>
      <c r="B99" s="2"/>
      <c r="C99" s="2"/>
      <c r="D99" s="2"/>
      <c r="E99" s="2"/>
      <c r="F99" s="9"/>
    </row>
  </sheetData>
  <mergeCells count="19">
    <mergeCell ref="A1:F1"/>
    <mergeCell ref="F9:F48"/>
    <mergeCell ref="A8:A48"/>
    <mergeCell ref="B3:E3"/>
    <mergeCell ref="B8:B48"/>
    <mergeCell ref="C4:E4"/>
    <mergeCell ref="C5:E5"/>
    <mergeCell ref="C6:E6"/>
    <mergeCell ref="C7:E7"/>
    <mergeCell ref="C55:D55"/>
    <mergeCell ref="A2:F2"/>
    <mergeCell ref="A54:B54"/>
    <mergeCell ref="C54:F54"/>
    <mergeCell ref="B50:B51"/>
    <mergeCell ref="A50:A51"/>
    <mergeCell ref="F50:F51"/>
    <mergeCell ref="C49:E49"/>
    <mergeCell ref="C50:D50"/>
    <mergeCell ref="C51:D51"/>
  </mergeCells>
  <pageMargins left="0.23622047244094491" right="0.23622047244094491" top="0.19685039370078741" bottom="0.19685039370078741" header="0.31496062992125984" footer="0.31496062992125984"/>
  <pageSetup paperSize="9" scale="77" fitToHeight="0" orientation="landscape" r:id="rId1"/>
  <rowBreaks count="2" manualBreakCount="2">
    <brk id="24" max="5" man="1"/>
    <brk id="5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2</xdr:col>
                    <xdr:colOff>0</xdr:colOff>
                    <xdr:row>7</xdr:row>
                    <xdr:rowOff>381000</xdr:rowOff>
                  </from>
                  <to>
                    <xdr:col>2</xdr:col>
                    <xdr:colOff>3143250</xdr:colOff>
                    <xdr:row>9</xdr:row>
                    <xdr:rowOff>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2</xdr:col>
                    <xdr:colOff>0</xdr:colOff>
                    <xdr:row>9</xdr:row>
                    <xdr:rowOff>0</xdr:rowOff>
                  </from>
                  <to>
                    <xdr:col>2</xdr:col>
                    <xdr:colOff>3105150</xdr:colOff>
                    <xdr:row>10</xdr:row>
                    <xdr:rowOff>0</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2</xdr:col>
                    <xdr:colOff>0</xdr:colOff>
                    <xdr:row>9</xdr:row>
                    <xdr:rowOff>447675</xdr:rowOff>
                  </from>
                  <to>
                    <xdr:col>2</xdr:col>
                    <xdr:colOff>3143250</xdr:colOff>
                    <xdr:row>11</xdr:row>
                    <xdr:rowOff>9525</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2</xdr:col>
                    <xdr:colOff>0</xdr:colOff>
                    <xdr:row>10</xdr:row>
                    <xdr:rowOff>180975</xdr:rowOff>
                  </from>
                  <to>
                    <xdr:col>2</xdr:col>
                    <xdr:colOff>3143250</xdr:colOff>
                    <xdr:row>12</xdr:row>
                    <xdr:rowOff>9525</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2</xdr:col>
                    <xdr:colOff>0</xdr:colOff>
                    <xdr:row>11</xdr:row>
                    <xdr:rowOff>180975</xdr:rowOff>
                  </from>
                  <to>
                    <xdr:col>2</xdr:col>
                    <xdr:colOff>3143250</xdr:colOff>
                    <xdr:row>13</xdr:row>
                    <xdr:rowOff>9525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2</xdr:col>
                    <xdr:colOff>0</xdr:colOff>
                    <xdr:row>12</xdr:row>
                    <xdr:rowOff>180975</xdr:rowOff>
                  </from>
                  <to>
                    <xdr:col>2</xdr:col>
                    <xdr:colOff>3143250</xdr:colOff>
                    <xdr:row>14</xdr:row>
                    <xdr:rowOff>9525</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2</xdr:col>
                    <xdr:colOff>0</xdr:colOff>
                    <xdr:row>14</xdr:row>
                    <xdr:rowOff>180975</xdr:rowOff>
                  </from>
                  <to>
                    <xdr:col>2</xdr:col>
                    <xdr:colOff>3143250</xdr:colOff>
                    <xdr:row>16</xdr:row>
                    <xdr:rowOff>9525</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2</xdr:col>
                    <xdr:colOff>0</xdr:colOff>
                    <xdr:row>15</xdr:row>
                    <xdr:rowOff>180975</xdr:rowOff>
                  </from>
                  <to>
                    <xdr:col>2</xdr:col>
                    <xdr:colOff>3143250</xdr:colOff>
                    <xdr:row>17</xdr:row>
                    <xdr:rowOff>9525</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2</xdr:col>
                    <xdr:colOff>0</xdr:colOff>
                    <xdr:row>16</xdr:row>
                    <xdr:rowOff>180975</xdr:rowOff>
                  </from>
                  <to>
                    <xdr:col>2</xdr:col>
                    <xdr:colOff>3143250</xdr:colOff>
                    <xdr:row>18</xdr:row>
                    <xdr:rowOff>9525</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2</xdr:col>
                    <xdr:colOff>0</xdr:colOff>
                    <xdr:row>17</xdr:row>
                    <xdr:rowOff>180975</xdr:rowOff>
                  </from>
                  <to>
                    <xdr:col>2</xdr:col>
                    <xdr:colOff>3143250</xdr:colOff>
                    <xdr:row>19</xdr:row>
                    <xdr:rowOff>9525</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2</xdr:col>
                    <xdr:colOff>0</xdr:colOff>
                    <xdr:row>18</xdr:row>
                    <xdr:rowOff>180975</xdr:rowOff>
                  </from>
                  <to>
                    <xdr:col>2</xdr:col>
                    <xdr:colOff>3143250</xdr:colOff>
                    <xdr:row>20</xdr:row>
                    <xdr:rowOff>9525</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2</xdr:col>
                    <xdr:colOff>0</xdr:colOff>
                    <xdr:row>19</xdr:row>
                    <xdr:rowOff>180975</xdr:rowOff>
                  </from>
                  <to>
                    <xdr:col>2</xdr:col>
                    <xdr:colOff>3143250</xdr:colOff>
                    <xdr:row>21</xdr:row>
                    <xdr:rowOff>9525</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2</xdr:col>
                    <xdr:colOff>0</xdr:colOff>
                    <xdr:row>20</xdr:row>
                    <xdr:rowOff>180975</xdr:rowOff>
                  </from>
                  <to>
                    <xdr:col>2</xdr:col>
                    <xdr:colOff>3152775</xdr:colOff>
                    <xdr:row>21</xdr:row>
                    <xdr:rowOff>361950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2</xdr:col>
                    <xdr:colOff>0</xdr:colOff>
                    <xdr:row>22</xdr:row>
                    <xdr:rowOff>0</xdr:rowOff>
                  </from>
                  <to>
                    <xdr:col>2</xdr:col>
                    <xdr:colOff>3143250</xdr:colOff>
                    <xdr:row>23</xdr:row>
                    <xdr:rowOff>19050</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2</xdr:col>
                    <xdr:colOff>0</xdr:colOff>
                    <xdr:row>22</xdr:row>
                    <xdr:rowOff>180975</xdr:rowOff>
                  </from>
                  <to>
                    <xdr:col>2</xdr:col>
                    <xdr:colOff>3143250</xdr:colOff>
                    <xdr:row>24</xdr:row>
                    <xdr:rowOff>9525</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2</xdr:col>
                    <xdr:colOff>0</xdr:colOff>
                    <xdr:row>23</xdr:row>
                    <xdr:rowOff>180975</xdr:rowOff>
                  </from>
                  <to>
                    <xdr:col>2</xdr:col>
                    <xdr:colOff>3143250</xdr:colOff>
                    <xdr:row>24</xdr:row>
                    <xdr:rowOff>361950</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2</xdr:col>
                    <xdr:colOff>0</xdr:colOff>
                    <xdr:row>24</xdr:row>
                    <xdr:rowOff>371475</xdr:rowOff>
                  </from>
                  <to>
                    <xdr:col>2</xdr:col>
                    <xdr:colOff>3143250</xdr:colOff>
                    <xdr:row>26</xdr:row>
                    <xdr:rowOff>9525</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2</xdr:col>
                    <xdr:colOff>0</xdr:colOff>
                    <xdr:row>25</xdr:row>
                    <xdr:rowOff>180975</xdr:rowOff>
                  </from>
                  <to>
                    <xdr:col>2</xdr:col>
                    <xdr:colOff>3143250</xdr:colOff>
                    <xdr:row>27</xdr:row>
                    <xdr:rowOff>9525</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2</xdr:col>
                    <xdr:colOff>0</xdr:colOff>
                    <xdr:row>27</xdr:row>
                    <xdr:rowOff>9525</xdr:rowOff>
                  </from>
                  <to>
                    <xdr:col>2</xdr:col>
                    <xdr:colOff>3162300</xdr:colOff>
                    <xdr:row>27</xdr:row>
                    <xdr:rowOff>581025</xdr:rowOff>
                  </to>
                </anchor>
              </controlPr>
            </control>
          </mc:Choice>
        </mc:AlternateContent>
        <mc:AlternateContent xmlns:mc="http://schemas.openxmlformats.org/markup-compatibility/2006">
          <mc:Choice Requires="x14">
            <control shapeId="1063" r:id="rId23" name="Check Box 39">
              <controlPr defaultSize="0" autoFill="0" autoLine="0" autoPict="0">
                <anchor moveWithCells="1">
                  <from>
                    <xdr:col>2</xdr:col>
                    <xdr:colOff>0</xdr:colOff>
                    <xdr:row>27</xdr:row>
                    <xdr:rowOff>600075</xdr:rowOff>
                  </from>
                  <to>
                    <xdr:col>2</xdr:col>
                    <xdr:colOff>3143250</xdr:colOff>
                    <xdr:row>29</xdr:row>
                    <xdr:rowOff>9525</xdr:rowOff>
                  </to>
                </anchor>
              </controlPr>
            </control>
          </mc:Choice>
        </mc:AlternateContent>
        <mc:AlternateContent xmlns:mc="http://schemas.openxmlformats.org/markup-compatibility/2006">
          <mc:Choice Requires="x14">
            <control shapeId="1064" r:id="rId24" name="Check Box 40">
              <controlPr defaultSize="0" autoFill="0" autoLine="0" autoPict="0">
                <anchor moveWithCells="1">
                  <from>
                    <xdr:col>2</xdr:col>
                    <xdr:colOff>0</xdr:colOff>
                    <xdr:row>29</xdr:row>
                    <xdr:rowOff>0</xdr:rowOff>
                  </from>
                  <to>
                    <xdr:col>2</xdr:col>
                    <xdr:colOff>3114675</xdr:colOff>
                    <xdr:row>30</xdr:row>
                    <xdr:rowOff>0</xdr:rowOff>
                  </to>
                </anchor>
              </controlPr>
            </control>
          </mc:Choice>
        </mc:AlternateContent>
        <mc:AlternateContent xmlns:mc="http://schemas.openxmlformats.org/markup-compatibility/2006">
          <mc:Choice Requires="x14">
            <control shapeId="1065" r:id="rId25" name="Check Box 41">
              <controlPr defaultSize="0" autoFill="0" autoLine="0" autoPict="0">
                <anchor moveWithCells="1">
                  <from>
                    <xdr:col>2</xdr:col>
                    <xdr:colOff>0</xdr:colOff>
                    <xdr:row>29</xdr:row>
                    <xdr:rowOff>180975</xdr:rowOff>
                  </from>
                  <to>
                    <xdr:col>2</xdr:col>
                    <xdr:colOff>3143250</xdr:colOff>
                    <xdr:row>31</xdr:row>
                    <xdr:rowOff>9525</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2</xdr:col>
                    <xdr:colOff>0</xdr:colOff>
                    <xdr:row>30</xdr:row>
                    <xdr:rowOff>180975</xdr:rowOff>
                  </from>
                  <to>
                    <xdr:col>2</xdr:col>
                    <xdr:colOff>3143250</xdr:colOff>
                    <xdr:row>32</xdr:row>
                    <xdr:rowOff>9525</xdr:rowOff>
                  </to>
                </anchor>
              </controlPr>
            </control>
          </mc:Choice>
        </mc:AlternateContent>
        <mc:AlternateContent xmlns:mc="http://schemas.openxmlformats.org/markup-compatibility/2006">
          <mc:Choice Requires="x14">
            <control shapeId="1067" r:id="rId27" name="Check Box 43">
              <controlPr defaultSize="0" autoFill="0" autoLine="0" autoPict="0" altText="5.4.  Спортивные арены, стадионы ">
                <anchor moveWithCells="1">
                  <from>
                    <xdr:col>2</xdr:col>
                    <xdr:colOff>0</xdr:colOff>
                    <xdr:row>32</xdr:row>
                    <xdr:rowOff>0</xdr:rowOff>
                  </from>
                  <to>
                    <xdr:col>4</xdr:col>
                    <xdr:colOff>190500</xdr:colOff>
                    <xdr:row>33</xdr:row>
                    <xdr:rowOff>0</xdr:rowOff>
                  </to>
                </anchor>
              </controlPr>
            </control>
          </mc:Choice>
        </mc:AlternateContent>
        <mc:AlternateContent xmlns:mc="http://schemas.openxmlformats.org/markup-compatibility/2006">
          <mc:Choice Requires="x14">
            <control shapeId="1068" r:id="rId28" name="Check Box 44">
              <controlPr defaultSize="0" autoFill="0" autoLine="0" autoPict="0">
                <anchor moveWithCells="1">
                  <from>
                    <xdr:col>2</xdr:col>
                    <xdr:colOff>0</xdr:colOff>
                    <xdr:row>32</xdr:row>
                    <xdr:rowOff>180975</xdr:rowOff>
                  </from>
                  <to>
                    <xdr:col>2</xdr:col>
                    <xdr:colOff>3143250</xdr:colOff>
                    <xdr:row>34</xdr:row>
                    <xdr:rowOff>9525</xdr:rowOff>
                  </to>
                </anchor>
              </controlPr>
            </control>
          </mc:Choice>
        </mc:AlternateContent>
        <mc:AlternateContent xmlns:mc="http://schemas.openxmlformats.org/markup-compatibility/2006">
          <mc:Choice Requires="x14">
            <control shapeId="1069" r:id="rId29" name="Check Box 45">
              <controlPr defaultSize="0" autoFill="0" autoLine="0" autoPict="0">
                <anchor moveWithCells="1">
                  <from>
                    <xdr:col>2</xdr:col>
                    <xdr:colOff>0</xdr:colOff>
                    <xdr:row>33</xdr:row>
                    <xdr:rowOff>180975</xdr:rowOff>
                  </from>
                  <to>
                    <xdr:col>2</xdr:col>
                    <xdr:colOff>3143250</xdr:colOff>
                    <xdr:row>35</xdr:row>
                    <xdr:rowOff>9525</xdr:rowOff>
                  </to>
                </anchor>
              </controlPr>
            </control>
          </mc:Choice>
        </mc:AlternateContent>
        <mc:AlternateContent xmlns:mc="http://schemas.openxmlformats.org/markup-compatibility/2006">
          <mc:Choice Requires="x14">
            <control shapeId="1070" r:id="rId30" name="Check Box 46">
              <controlPr defaultSize="0" autoFill="0" autoLine="0" autoPict="0">
                <anchor moveWithCells="1">
                  <from>
                    <xdr:col>2</xdr:col>
                    <xdr:colOff>0</xdr:colOff>
                    <xdr:row>34</xdr:row>
                    <xdr:rowOff>180975</xdr:rowOff>
                  </from>
                  <to>
                    <xdr:col>2</xdr:col>
                    <xdr:colOff>3143250</xdr:colOff>
                    <xdr:row>36</xdr:row>
                    <xdr:rowOff>9525</xdr:rowOff>
                  </to>
                </anchor>
              </controlPr>
            </control>
          </mc:Choice>
        </mc:AlternateContent>
        <mc:AlternateContent xmlns:mc="http://schemas.openxmlformats.org/markup-compatibility/2006">
          <mc:Choice Requires="x14">
            <control shapeId="1071" r:id="rId31" name="Check Box 47">
              <controlPr defaultSize="0" autoFill="0" autoLine="0" autoPict="0">
                <anchor moveWithCells="1">
                  <from>
                    <xdr:col>2</xdr:col>
                    <xdr:colOff>0</xdr:colOff>
                    <xdr:row>35</xdr:row>
                    <xdr:rowOff>180975</xdr:rowOff>
                  </from>
                  <to>
                    <xdr:col>2</xdr:col>
                    <xdr:colOff>3143250</xdr:colOff>
                    <xdr:row>37</xdr:row>
                    <xdr:rowOff>9525</xdr:rowOff>
                  </to>
                </anchor>
              </controlPr>
            </control>
          </mc:Choice>
        </mc:AlternateContent>
        <mc:AlternateContent xmlns:mc="http://schemas.openxmlformats.org/markup-compatibility/2006">
          <mc:Choice Requires="x14">
            <control shapeId="1072" r:id="rId32" name="Check Box 48">
              <controlPr defaultSize="0" autoFill="0" autoLine="0" autoPict="0">
                <anchor moveWithCells="1">
                  <from>
                    <xdr:col>2</xdr:col>
                    <xdr:colOff>0</xdr:colOff>
                    <xdr:row>36</xdr:row>
                    <xdr:rowOff>180975</xdr:rowOff>
                  </from>
                  <to>
                    <xdr:col>2</xdr:col>
                    <xdr:colOff>3143250</xdr:colOff>
                    <xdr:row>38</xdr:row>
                    <xdr:rowOff>9525</xdr:rowOff>
                  </to>
                </anchor>
              </controlPr>
            </control>
          </mc:Choice>
        </mc:AlternateContent>
        <mc:AlternateContent xmlns:mc="http://schemas.openxmlformats.org/markup-compatibility/2006">
          <mc:Choice Requires="x14">
            <control shapeId="1073" r:id="rId33" name="Check Box 49">
              <controlPr defaultSize="0" autoFill="0" autoLine="0" autoPict="0">
                <anchor moveWithCells="1">
                  <from>
                    <xdr:col>2</xdr:col>
                    <xdr:colOff>0</xdr:colOff>
                    <xdr:row>37</xdr:row>
                    <xdr:rowOff>180975</xdr:rowOff>
                  </from>
                  <to>
                    <xdr:col>2</xdr:col>
                    <xdr:colOff>3143250</xdr:colOff>
                    <xdr:row>39</xdr:row>
                    <xdr:rowOff>9525</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2</xdr:col>
                    <xdr:colOff>0</xdr:colOff>
                    <xdr:row>38</xdr:row>
                    <xdr:rowOff>180975</xdr:rowOff>
                  </from>
                  <to>
                    <xdr:col>2</xdr:col>
                    <xdr:colOff>3143250</xdr:colOff>
                    <xdr:row>40</xdr:row>
                    <xdr:rowOff>9525</xdr:rowOff>
                  </to>
                </anchor>
              </controlPr>
            </control>
          </mc:Choice>
        </mc:AlternateContent>
        <mc:AlternateContent xmlns:mc="http://schemas.openxmlformats.org/markup-compatibility/2006">
          <mc:Choice Requires="x14">
            <control shapeId="1075" r:id="rId35" name="Check Box 51">
              <controlPr defaultSize="0" autoFill="0" autoLine="0" autoPict="0">
                <anchor moveWithCells="1">
                  <from>
                    <xdr:col>2</xdr:col>
                    <xdr:colOff>0</xdr:colOff>
                    <xdr:row>39</xdr:row>
                    <xdr:rowOff>180975</xdr:rowOff>
                  </from>
                  <to>
                    <xdr:col>2</xdr:col>
                    <xdr:colOff>3143250</xdr:colOff>
                    <xdr:row>41</xdr:row>
                    <xdr:rowOff>9525</xdr:rowOff>
                  </to>
                </anchor>
              </controlPr>
            </control>
          </mc:Choice>
        </mc:AlternateContent>
        <mc:AlternateContent xmlns:mc="http://schemas.openxmlformats.org/markup-compatibility/2006">
          <mc:Choice Requires="x14">
            <control shapeId="1076" r:id="rId36" name="Check Box 52">
              <controlPr defaultSize="0" autoFill="0" autoLine="0" autoPict="0">
                <anchor moveWithCells="1">
                  <from>
                    <xdr:col>2</xdr:col>
                    <xdr:colOff>0</xdr:colOff>
                    <xdr:row>40</xdr:row>
                    <xdr:rowOff>180975</xdr:rowOff>
                  </from>
                  <to>
                    <xdr:col>2</xdr:col>
                    <xdr:colOff>3143250</xdr:colOff>
                    <xdr:row>42</xdr:row>
                    <xdr:rowOff>9525</xdr:rowOff>
                  </to>
                </anchor>
              </controlPr>
            </control>
          </mc:Choice>
        </mc:AlternateContent>
        <mc:AlternateContent xmlns:mc="http://schemas.openxmlformats.org/markup-compatibility/2006">
          <mc:Choice Requires="x14">
            <control shapeId="1077" r:id="rId37" name="Check Box 53">
              <controlPr defaultSize="0" autoFill="0" autoLine="0" autoPict="0">
                <anchor moveWithCells="1">
                  <from>
                    <xdr:col>2</xdr:col>
                    <xdr:colOff>0</xdr:colOff>
                    <xdr:row>41</xdr:row>
                    <xdr:rowOff>180975</xdr:rowOff>
                  </from>
                  <to>
                    <xdr:col>2</xdr:col>
                    <xdr:colOff>3143250</xdr:colOff>
                    <xdr:row>43</xdr:row>
                    <xdr:rowOff>9525</xdr:rowOff>
                  </to>
                </anchor>
              </controlPr>
            </control>
          </mc:Choice>
        </mc:AlternateContent>
        <mc:AlternateContent xmlns:mc="http://schemas.openxmlformats.org/markup-compatibility/2006">
          <mc:Choice Requires="x14">
            <control shapeId="1078" r:id="rId38" name="Check Box 54">
              <controlPr defaultSize="0" autoFill="0" autoLine="0" autoPict="0">
                <anchor moveWithCells="1">
                  <from>
                    <xdr:col>2</xdr:col>
                    <xdr:colOff>0</xdr:colOff>
                    <xdr:row>42</xdr:row>
                    <xdr:rowOff>180975</xdr:rowOff>
                  </from>
                  <to>
                    <xdr:col>2</xdr:col>
                    <xdr:colOff>3143250</xdr:colOff>
                    <xdr:row>44</xdr:row>
                    <xdr:rowOff>9525</xdr:rowOff>
                  </to>
                </anchor>
              </controlPr>
            </control>
          </mc:Choice>
        </mc:AlternateContent>
        <mc:AlternateContent xmlns:mc="http://schemas.openxmlformats.org/markup-compatibility/2006">
          <mc:Choice Requires="x14">
            <control shapeId="1079" r:id="rId39" name="Check Box 55">
              <controlPr defaultSize="0" autoFill="0" autoLine="0" autoPict="0">
                <anchor moveWithCells="1">
                  <from>
                    <xdr:col>2</xdr:col>
                    <xdr:colOff>0</xdr:colOff>
                    <xdr:row>43</xdr:row>
                    <xdr:rowOff>180975</xdr:rowOff>
                  </from>
                  <to>
                    <xdr:col>2</xdr:col>
                    <xdr:colOff>3143250</xdr:colOff>
                    <xdr:row>45</xdr:row>
                    <xdr:rowOff>9525</xdr:rowOff>
                  </to>
                </anchor>
              </controlPr>
            </control>
          </mc:Choice>
        </mc:AlternateContent>
        <mc:AlternateContent xmlns:mc="http://schemas.openxmlformats.org/markup-compatibility/2006">
          <mc:Choice Requires="x14">
            <control shapeId="1080" r:id="rId40" name="Check Box 56">
              <controlPr defaultSize="0" autoFill="0" autoLine="0" autoPict="0">
                <anchor moveWithCells="1">
                  <from>
                    <xdr:col>2</xdr:col>
                    <xdr:colOff>0</xdr:colOff>
                    <xdr:row>44</xdr:row>
                    <xdr:rowOff>180975</xdr:rowOff>
                  </from>
                  <to>
                    <xdr:col>2</xdr:col>
                    <xdr:colOff>3143250</xdr:colOff>
                    <xdr:row>46</xdr:row>
                    <xdr:rowOff>9525</xdr:rowOff>
                  </to>
                </anchor>
              </controlPr>
            </control>
          </mc:Choice>
        </mc:AlternateContent>
        <mc:AlternateContent xmlns:mc="http://schemas.openxmlformats.org/markup-compatibility/2006">
          <mc:Choice Requires="x14">
            <control shapeId="1081" r:id="rId41" name="Check Box 57">
              <controlPr defaultSize="0" autoFill="0" autoLine="0" autoPict="0">
                <anchor moveWithCells="1">
                  <from>
                    <xdr:col>2</xdr:col>
                    <xdr:colOff>0</xdr:colOff>
                    <xdr:row>45</xdr:row>
                    <xdr:rowOff>180975</xdr:rowOff>
                  </from>
                  <to>
                    <xdr:col>2</xdr:col>
                    <xdr:colOff>3143250</xdr:colOff>
                    <xdr:row>47</xdr:row>
                    <xdr:rowOff>9525</xdr:rowOff>
                  </to>
                </anchor>
              </controlPr>
            </control>
          </mc:Choice>
        </mc:AlternateContent>
        <mc:AlternateContent xmlns:mc="http://schemas.openxmlformats.org/markup-compatibility/2006">
          <mc:Choice Requires="x14">
            <control shapeId="1082" r:id="rId42" name="Check Box 58">
              <controlPr defaultSize="0" autoFill="0" autoLine="0" autoPict="0">
                <anchor moveWithCells="1">
                  <from>
                    <xdr:col>2</xdr:col>
                    <xdr:colOff>0</xdr:colOff>
                    <xdr:row>46</xdr:row>
                    <xdr:rowOff>180975</xdr:rowOff>
                  </from>
                  <to>
                    <xdr:col>2</xdr:col>
                    <xdr:colOff>3143250</xdr:colOff>
                    <xdr:row>48</xdr:row>
                    <xdr:rowOff>9525</xdr:rowOff>
                  </to>
                </anchor>
              </controlPr>
            </control>
          </mc:Choice>
        </mc:AlternateContent>
        <mc:AlternateContent xmlns:mc="http://schemas.openxmlformats.org/markup-compatibility/2006">
          <mc:Choice Requires="x14">
            <control shapeId="1102" r:id="rId43" name="Check Box 78">
              <controlPr defaultSize="0" autoFill="0" autoLine="0" autoPict="0">
                <anchor moveWithCells="1">
                  <from>
                    <xdr:col>2</xdr:col>
                    <xdr:colOff>0</xdr:colOff>
                    <xdr:row>48</xdr:row>
                    <xdr:rowOff>57150</xdr:rowOff>
                  </from>
                  <to>
                    <xdr:col>2</xdr:col>
                    <xdr:colOff>400050</xdr:colOff>
                    <xdr:row>48</xdr:row>
                    <xdr:rowOff>390525</xdr:rowOff>
                  </to>
                </anchor>
              </controlPr>
            </control>
          </mc:Choice>
        </mc:AlternateContent>
        <mc:AlternateContent xmlns:mc="http://schemas.openxmlformats.org/markup-compatibility/2006">
          <mc:Choice Requires="x14">
            <control shapeId="1103" r:id="rId44" name="Check Box 79">
              <controlPr defaultSize="0" autoFill="0" autoLine="0" autoPict="0">
                <anchor moveWithCells="1">
                  <from>
                    <xdr:col>2</xdr:col>
                    <xdr:colOff>352425</xdr:colOff>
                    <xdr:row>48</xdr:row>
                    <xdr:rowOff>38100</xdr:rowOff>
                  </from>
                  <to>
                    <xdr:col>2</xdr:col>
                    <xdr:colOff>752475</xdr:colOff>
                    <xdr:row>48</xdr:row>
                    <xdr:rowOff>419100</xdr:rowOff>
                  </to>
                </anchor>
              </controlPr>
            </control>
          </mc:Choice>
        </mc:AlternateContent>
        <mc:AlternateContent xmlns:mc="http://schemas.openxmlformats.org/markup-compatibility/2006">
          <mc:Choice Requires="x14">
            <control shapeId="1104" r:id="rId45" name="Check Box 80">
              <controlPr defaultSize="0" autoFill="0" autoLine="0" autoPict="0">
                <anchor moveWithCells="1">
                  <from>
                    <xdr:col>2</xdr:col>
                    <xdr:colOff>742950</xdr:colOff>
                    <xdr:row>48</xdr:row>
                    <xdr:rowOff>47625</xdr:rowOff>
                  </from>
                  <to>
                    <xdr:col>2</xdr:col>
                    <xdr:colOff>1143000</xdr:colOff>
                    <xdr:row>48</xdr:row>
                    <xdr:rowOff>409575</xdr:rowOff>
                  </to>
                </anchor>
              </controlPr>
            </control>
          </mc:Choice>
        </mc:AlternateContent>
        <mc:AlternateContent xmlns:mc="http://schemas.openxmlformats.org/markup-compatibility/2006">
          <mc:Choice Requires="x14">
            <control shapeId="1105" r:id="rId46" name="Check Box 81">
              <controlPr defaultSize="0" autoFill="0" autoLine="0" autoPict="0">
                <anchor moveWithCells="1">
                  <from>
                    <xdr:col>2</xdr:col>
                    <xdr:colOff>1123950</xdr:colOff>
                    <xdr:row>48</xdr:row>
                    <xdr:rowOff>47625</xdr:rowOff>
                  </from>
                  <to>
                    <xdr:col>2</xdr:col>
                    <xdr:colOff>1524000</xdr:colOff>
                    <xdr:row>48</xdr:row>
                    <xdr:rowOff>409575</xdr:rowOff>
                  </to>
                </anchor>
              </controlPr>
            </control>
          </mc:Choice>
        </mc:AlternateContent>
        <mc:AlternateContent xmlns:mc="http://schemas.openxmlformats.org/markup-compatibility/2006">
          <mc:Choice Requires="x14">
            <control shapeId="1106" r:id="rId47" name="Check Box 82">
              <controlPr defaultSize="0" autoFill="0" autoLine="0" autoPict="0">
                <anchor moveWithCells="1">
                  <from>
                    <xdr:col>2</xdr:col>
                    <xdr:colOff>1514475</xdr:colOff>
                    <xdr:row>48</xdr:row>
                    <xdr:rowOff>28575</xdr:rowOff>
                  </from>
                  <to>
                    <xdr:col>2</xdr:col>
                    <xdr:colOff>1914525</xdr:colOff>
                    <xdr:row>48</xdr:row>
                    <xdr:rowOff>428625</xdr:rowOff>
                  </to>
                </anchor>
              </controlPr>
            </control>
          </mc:Choice>
        </mc:AlternateContent>
        <mc:AlternateContent xmlns:mc="http://schemas.openxmlformats.org/markup-compatibility/2006">
          <mc:Choice Requires="x14">
            <control shapeId="1107" r:id="rId48" name="Check Box 83">
              <controlPr defaultSize="0" autoFill="0" autoLine="0" autoPict="0">
                <anchor moveWithCells="1">
                  <from>
                    <xdr:col>2</xdr:col>
                    <xdr:colOff>1924050</xdr:colOff>
                    <xdr:row>48</xdr:row>
                    <xdr:rowOff>38100</xdr:rowOff>
                  </from>
                  <to>
                    <xdr:col>2</xdr:col>
                    <xdr:colOff>2324100</xdr:colOff>
                    <xdr:row>48</xdr:row>
                    <xdr:rowOff>409575</xdr:rowOff>
                  </to>
                </anchor>
              </controlPr>
            </control>
          </mc:Choice>
        </mc:AlternateContent>
        <mc:AlternateContent xmlns:mc="http://schemas.openxmlformats.org/markup-compatibility/2006">
          <mc:Choice Requires="x14">
            <control shapeId="1108" r:id="rId49" name="Check Box 84">
              <controlPr defaultSize="0" autoFill="0" autoLine="0" autoPict="0">
                <anchor moveWithCells="1">
                  <from>
                    <xdr:col>2</xdr:col>
                    <xdr:colOff>2314575</xdr:colOff>
                    <xdr:row>48</xdr:row>
                    <xdr:rowOff>28575</xdr:rowOff>
                  </from>
                  <to>
                    <xdr:col>2</xdr:col>
                    <xdr:colOff>2714625</xdr:colOff>
                    <xdr:row>48</xdr:row>
                    <xdr:rowOff>419100</xdr:rowOff>
                  </to>
                </anchor>
              </controlPr>
            </control>
          </mc:Choice>
        </mc:AlternateContent>
        <mc:AlternateContent xmlns:mc="http://schemas.openxmlformats.org/markup-compatibility/2006">
          <mc:Choice Requires="x14">
            <control shapeId="1121" r:id="rId50" name="Check Box 97">
              <controlPr defaultSize="0" autoFill="0" autoLine="0" autoPict="0">
                <anchor moveWithCells="1">
                  <from>
                    <xdr:col>2</xdr:col>
                    <xdr:colOff>0</xdr:colOff>
                    <xdr:row>50</xdr:row>
                    <xdr:rowOff>0</xdr:rowOff>
                  </from>
                  <to>
                    <xdr:col>2</xdr:col>
                    <xdr:colOff>3143250</xdr:colOff>
                    <xdr:row>51</xdr:row>
                    <xdr:rowOff>19050</xdr:rowOff>
                  </to>
                </anchor>
              </controlPr>
            </control>
          </mc:Choice>
        </mc:AlternateContent>
        <mc:AlternateContent xmlns:mc="http://schemas.openxmlformats.org/markup-compatibility/2006">
          <mc:Choice Requires="x14">
            <control shapeId="1165" r:id="rId51" name="Check Box 141">
              <controlPr defaultSize="0" autoFill="0" autoLine="0" autoPict="0">
                <anchor moveWithCells="1">
                  <from>
                    <xdr:col>2</xdr:col>
                    <xdr:colOff>0</xdr:colOff>
                    <xdr:row>13</xdr:row>
                    <xdr:rowOff>180975</xdr:rowOff>
                  </from>
                  <to>
                    <xdr:col>2</xdr:col>
                    <xdr:colOff>3143250</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topLeftCell="F14" workbookViewId="0">
      <selection activeCell="I33" sqref="I33"/>
    </sheetView>
  </sheetViews>
  <sheetFormatPr defaultRowHeight="15" x14ac:dyDescent="0.25"/>
  <cols>
    <col min="5" max="5" width="79.85546875" customWidth="1"/>
    <col min="6" max="6" width="24.5703125" customWidth="1"/>
    <col min="8" max="8" width="20.5703125" customWidth="1"/>
    <col min="9" max="9" width="59.7109375" customWidth="1"/>
    <col min="11" max="11" width="2.7109375" customWidth="1"/>
    <col min="12" max="12" width="41" customWidth="1"/>
    <col min="13" max="13" width="3.28515625" customWidth="1"/>
    <col min="14" max="14" width="69.7109375" bestFit="1" customWidth="1"/>
    <col min="15" max="15" width="4.140625" customWidth="1"/>
    <col min="16" max="16" width="31.28515625" bestFit="1" customWidth="1"/>
    <col min="17" max="17" width="4.28515625" customWidth="1"/>
    <col min="18" max="18" width="23.28515625" customWidth="1"/>
    <col min="19" max="19" width="4.42578125" customWidth="1"/>
    <col min="20" max="20" width="22.5703125" customWidth="1"/>
    <col min="22" max="22" width="26.85546875" customWidth="1"/>
    <col min="27" max="27" width="12.7109375" customWidth="1"/>
  </cols>
  <sheetData>
    <row r="1" spans="1:28" s="22" customFormat="1" ht="60" x14ac:dyDescent="0.25">
      <c r="A1" s="22" t="s">
        <v>9</v>
      </c>
      <c r="C1" s="22" t="s">
        <v>15</v>
      </c>
      <c r="E1" s="22" t="s">
        <v>18</v>
      </c>
      <c r="F1" s="22" t="s">
        <v>56</v>
      </c>
      <c r="G1" s="22" t="b">
        <v>0</v>
      </c>
      <c r="I1" s="22" t="s">
        <v>90</v>
      </c>
      <c r="L1" s="22" t="s">
        <v>14</v>
      </c>
      <c r="N1" s="22" t="s">
        <v>78</v>
      </c>
      <c r="P1" s="22" t="s">
        <v>67</v>
      </c>
      <c r="R1" s="22" t="s">
        <v>68</v>
      </c>
      <c r="T1" s="22" t="s">
        <v>69</v>
      </c>
      <c r="V1" s="22" t="s">
        <v>89</v>
      </c>
      <c r="X1" s="63" t="s">
        <v>81</v>
      </c>
      <c r="Y1" s="63"/>
      <c r="AA1" s="22" t="s">
        <v>91</v>
      </c>
    </row>
    <row r="2" spans="1:28" x14ac:dyDescent="0.25">
      <c r="A2" t="s">
        <v>10</v>
      </c>
      <c r="C2" t="s">
        <v>16</v>
      </c>
      <c r="E2" t="s">
        <v>19</v>
      </c>
      <c r="F2" t="s">
        <v>56</v>
      </c>
      <c r="G2" t="b">
        <v>0</v>
      </c>
      <c r="H2" t="s">
        <v>56</v>
      </c>
      <c r="I2" t="b">
        <f>IF(G1=TRUE,TRUE,IF(G2=TRUE,TRUE,IF(G3=TRUE,TRUE,IF(G4=TRUE,TRUE,IF(G5=TRUE,TRUE,IF(G6=TRUE,TRUE,IF(G7=TRUE,TRUE,IF(G8=TRUE,TRUE,IF(G9=TRUE,TRUE,IF(G10=TRUE,TRUE,IF(G11=TRUE,TRUE,IF(G12=TRUE,TRUE,IF(G13=TRUE,TRUE,IF(G14=TRUE,TRUE,FALSE))))))))))))))</f>
        <v>0</v>
      </c>
      <c r="J2" t="b">
        <f>I2</f>
        <v>0</v>
      </c>
      <c r="L2" t="b">
        <v>0</v>
      </c>
      <c r="N2" t="b">
        <v>0</v>
      </c>
      <c r="P2" t="b">
        <v>1</v>
      </c>
      <c r="R2" t="b">
        <v>0</v>
      </c>
      <c r="T2" t="b">
        <v>0</v>
      </c>
      <c r="V2" t="b">
        <v>0</v>
      </c>
      <c r="X2" s="26" t="b">
        <f>ISBLANK('Приложение к Заявке'!E9)</f>
        <v>1</v>
      </c>
      <c r="Y2" t="b">
        <f>IF(X2=TRUE,FALSE,TRUE)</f>
        <v>0</v>
      </c>
      <c r="AA2" t="b">
        <f>ISBLANK('Приложение к Заявке'!#REF!)</f>
        <v>0</v>
      </c>
      <c r="AB2" t="b">
        <f>IF(AA2=TRUE,FALSE,TRUE)</f>
        <v>1</v>
      </c>
    </row>
    <row r="3" spans="1:28" x14ac:dyDescent="0.25">
      <c r="A3" t="s">
        <v>11</v>
      </c>
      <c r="E3" t="s">
        <v>20</v>
      </c>
      <c r="F3" t="s">
        <v>56</v>
      </c>
      <c r="G3" t="b">
        <v>0</v>
      </c>
      <c r="H3" t="s">
        <v>58</v>
      </c>
      <c r="I3" s="1" t="b">
        <f>IF(G15=TRUE,TRUE,IF(G16=TRUE,TRUE,IF(G17=TRUE,TRUE,FALSE)))</f>
        <v>0</v>
      </c>
      <c r="J3" t="b">
        <f t="shared" ref="J3:J9" si="0">I3</f>
        <v>0</v>
      </c>
      <c r="L3" t="b">
        <v>0</v>
      </c>
      <c r="N3" t="b">
        <v>0</v>
      </c>
      <c r="P3" t="b">
        <v>0</v>
      </c>
      <c r="R3" t="b">
        <v>0</v>
      </c>
      <c r="T3" t="b">
        <v>0</v>
      </c>
      <c r="V3" t="b">
        <v>0</v>
      </c>
      <c r="X3" s="26" t="b">
        <f>ISBLANK('Приложение к Заявке'!E10)</f>
        <v>1</v>
      </c>
      <c r="Y3" t="b">
        <f t="shared" ref="Y3:Y40" si="1">IF(X3=TRUE,FALSE,TRUE)</f>
        <v>0</v>
      </c>
      <c r="AA3" t="b">
        <f>ISBLANK('Приложение к Заявке'!#REF!)</f>
        <v>0</v>
      </c>
      <c r="AB3" t="b">
        <f t="shared" ref="AB3:AB21" si="2">IF(AA3=TRUE,FALSE,TRUE)</f>
        <v>1</v>
      </c>
    </row>
    <row r="4" spans="1:28" x14ac:dyDescent="0.25">
      <c r="A4" t="s">
        <v>12</v>
      </c>
      <c r="E4" t="s">
        <v>22</v>
      </c>
      <c r="F4" t="s">
        <v>56</v>
      </c>
      <c r="G4" t="b">
        <v>0</v>
      </c>
      <c r="H4" t="s">
        <v>62</v>
      </c>
      <c r="I4" t="b">
        <f>IF(G18=TRUE,TRUE,IF(G19=TRUE,TRUE,IF(G20=TRUE,TRUE,IF(G21=TRUE,TRUE,IF(G22=TRUE,TRUE,IF(G23=TRUE,TRUE,IF(G24=TRUE,TRUE,IF(G25=TRUE,TRUE,IF(G26=TRUE,TRUE,IF(G27=TRUE,TRUE,IF(G28=TRUE,TRUE,IF(G29=TRUE,TRUE,FALSE))))))))))))</f>
        <v>0</v>
      </c>
      <c r="J4" t="b">
        <f t="shared" si="0"/>
        <v>0</v>
      </c>
      <c r="N4" t="b">
        <v>0</v>
      </c>
      <c r="P4" t="b">
        <v>1</v>
      </c>
      <c r="R4" t="b">
        <v>0</v>
      </c>
      <c r="T4" t="b">
        <v>0</v>
      </c>
      <c r="U4" s="26" t="b">
        <f>ISBLANK('Приложение к Заявке'!#REF!)</f>
        <v>0</v>
      </c>
      <c r="V4" t="b">
        <f>IF(U4=TRUE,FALSE,TRUE)</f>
        <v>1</v>
      </c>
      <c r="X4" s="26" t="b">
        <f>ISBLANK('Приложение к Заявке'!E11)</f>
        <v>1</v>
      </c>
      <c r="Y4" t="b">
        <f t="shared" si="1"/>
        <v>0</v>
      </c>
      <c r="AA4" t="b">
        <f>ISBLANK('Приложение к Заявке'!#REF!)</f>
        <v>0</v>
      </c>
      <c r="AB4" t="b">
        <f t="shared" si="2"/>
        <v>1</v>
      </c>
    </row>
    <row r="5" spans="1:28" x14ac:dyDescent="0.25">
      <c r="E5" t="s">
        <v>23</v>
      </c>
      <c r="F5" t="s">
        <v>56</v>
      </c>
      <c r="G5" t="b">
        <v>0</v>
      </c>
      <c r="H5" t="s">
        <v>59</v>
      </c>
      <c r="I5" t="b">
        <f>IF(G30=TRUE,TRUE,FALSE)</f>
        <v>0</v>
      </c>
      <c r="J5" t="b">
        <f t="shared" si="0"/>
        <v>0</v>
      </c>
      <c r="P5" t="b">
        <v>0</v>
      </c>
      <c r="R5" t="b">
        <v>0</v>
      </c>
      <c r="T5" t="b">
        <v>0</v>
      </c>
      <c r="X5" s="26" t="b">
        <f>ISBLANK('Приложение к Заявке'!E12)</f>
        <v>1</v>
      </c>
      <c r="Y5" t="b">
        <f t="shared" si="1"/>
        <v>0</v>
      </c>
      <c r="AA5" t="b">
        <f>ISBLANK('Приложение к Заявке'!#REF!)</f>
        <v>0</v>
      </c>
      <c r="AB5" t="b">
        <f t="shared" si="2"/>
        <v>1</v>
      </c>
    </row>
    <row r="6" spans="1:28" x14ac:dyDescent="0.25">
      <c r="E6" t="s">
        <v>24</v>
      </c>
      <c r="F6" t="s">
        <v>56</v>
      </c>
      <c r="G6" t="b">
        <v>0</v>
      </c>
      <c r="H6" t="s">
        <v>65</v>
      </c>
      <c r="I6" t="b">
        <f>IF(G31=TRUE,TRUE,FALSE)</f>
        <v>0</v>
      </c>
      <c r="J6" t="b">
        <f>I6</f>
        <v>0</v>
      </c>
      <c r="P6" t="b">
        <v>0</v>
      </c>
      <c r="R6" t="b">
        <v>0</v>
      </c>
      <c r="T6" t="b">
        <v>0</v>
      </c>
      <c r="X6" s="26" t="b">
        <f>ISBLANK('Приложение к Заявке'!E13)</f>
        <v>1</v>
      </c>
      <c r="Y6" t="b">
        <f t="shared" si="1"/>
        <v>0</v>
      </c>
      <c r="AA6" t="b">
        <f>ISBLANK('Приложение к Заявке'!#REF!)</f>
        <v>0</v>
      </c>
      <c r="AB6" t="b">
        <f t="shared" si="2"/>
        <v>1</v>
      </c>
    </row>
    <row r="7" spans="1:28" x14ac:dyDescent="0.25">
      <c r="E7" t="s">
        <v>25</v>
      </c>
      <c r="F7" t="s">
        <v>56</v>
      </c>
      <c r="G7" t="b">
        <v>0</v>
      </c>
      <c r="H7" t="s">
        <v>60</v>
      </c>
      <c r="I7" t="b">
        <f>IF(G32=TRUE,TRUE,FALSE)</f>
        <v>0</v>
      </c>
      <c r="J7" t="b">
        <f t="shared" si="0"/>
        <v>0</v>
      </c>
      <c r="R7" t="b">
        <v>0</v>
      </c>
      <c r="T7" t="b">
        <v>0</v>
      </c>
      <c r="X7" s="26" t="b">
        <f>ISBLANK('Приложение к Заявке'!E15)</f>
        <v>1</v>
      </c>
      <c r="Y7" t="b">
        <f t="shared" si="1"/>
        <v>0</v>
      </c>
      <c r="AA7" t="b">
        <f>ISBLANK('Приложение к Заявке'!#REF!)</f>
        <v>0</v>
      </c>
      <c r="AB7" t="b">
        <f t="shared" si="2"/>
        <v>1</v>
      </c>
    </row>
    <row r="8" spans="1:28" x14ac:dyDescent="0.25">
      <c r="E8" t="s">
        <v>26</v>
      </c>
      <c r="F8" t="s">
        <v>56</v>
      </c>
      <c r="G8" t="b">
        <v>0</v>
      </c>
      <c r="H8" t="s">
        <v>66</v>
      </c>
      <c r="I8" t="b">
        <f>IF(G33=TRUE,TRUE,IF(G34=TRUE,TRUE,IF(G35=TRUE,TRUE,IF(G36=TRUE,TRUE,IF(G37=TRUE,TRUE,FALSE)))))</f>
        <v>0</v>
      </c>
      <c r="J8" t="b">
        <f t="shared" si="0"/>
        <v>0</v>
      </c>
      <c r="R8" t="b">
        <v>0</v>
      </c>
      <c r="T8" t="b">
        <v>0</v>
      </c>
      <c r="X8" s="26" t="b">
        <f>ISBLANK('Приложение к Заявке'!E16)</f>
        <v>1</v>
      </c>
      <c r="Y8" t="b">
        <f t="shared" si="1"/>
        <v>0</v>
      </c>
      <c r="AA8" t="b">
        <f>ISBLANK('Приложение к Заявке'!#REF!)</f>
        <v>0</v>
      </c>
      <c r="AB8" t="b">
        <f t="shared" si="2"/>
        <v>1</v>
      </c>
    </row>
    <row r="9" spans="1:28" x14ac:dyDescent="0.25">
      <c r="E9" t="s">
        <v>27</v>
      </c>
      <c r="F9" t="s">
        <v>56</v>
      </c>
      <c r="G9" t="b">
        <v>0</v>
      </c>
      <c r="H9" t="s">
        <v>61</v>
      </c>
      <c r="I9" t="b">
        <f>IF(G38=TRUE,TRUE,IF(G39=TRUE,TRUE,FALSE))</f>
        <v>0</v>
      </c>
      <c r="J9" t="b">
        <f t="shared" si="0"/>
        <v>0</v>
      </c>
      <c r="T9" t="b">
        <v>1</v>
      </c>
      <c r="X9" s="26" t="b">
        <f>ISBLANK('Приложение к Заявке'!E17)</f>
        <v>1</v>
      </c>
      <c r="Y9" t="b">
        <f t="shared" si="1"/>
        <v>0</v>
      </c>
      <c r="AA9" t="b">
        <f>ISBLANK('Приложение к Заявке'!#REF!)</f>
        <v>0</v>
      </c>
      <c r="AB9" t="b">
        <f t="shared" si="2"/>
        <v>1</v>
      </c>
    </row>
    <row r="10" spans="1:28" x14ac:dyDescent="0.25">
      <c r="E10" t="s">
        <v>39</v>
      </c>
      <c r="F10" t="s">
        <v>56</v>
      </c>
      <c r="G10" t="b">
        <v>0</v>
      </c>
      <c r="T10" t="b">
        <v>0</v>
      </c>
      <c r="X10" s="26" t="b">
        <f>ISBLANK('Приложение к Заявке'!E18)</f>
        <v>1</v>
      </c>
      <c r="Y10" t="b">
        <f t="shared" si="1"/>
        <v>0</v>
      </c>
      <c r="AA10" t="b">
        <f>ISBLANK('Приложение к Заявке'!E51)</f>
        <v>1</v>
      </c>
      <c r="AB10" t="b">
        <f t="shared" si="2"/>
        <v>0</v>
      </c>
    </row>
    <row r="11" spans="1:28" x14ac:dyDescent="0.25">
      <c r="E11" t="s">
        <v>43</v>
      </c>
      <c r="F11" t="s">
        <v>56</v>
      </c>
      <c r="G11" t="b">
        <v>0</v>
      </c>
      <c r="I11" s="23" t="b">
        <f>IF(I2=TRUE,TRUE,IF(I3=TRUE,TRUE,IF(I4=TRUE,TRUE,IF(I5=TRUE,TRUE,IF(I6=TRUE,TRUE,IF(I7=TRUE,TRUE,IF(I8=TRUE,TRUE,IF(I9=TRUE,TRUE,FALSE))))))))</f>
        <v>0</v>
      </c>
      <c r="L11" s="23" t="b">
        <f>IF(L2=TRUE,TRUE,IF(L3=TRUE,TRUE,FALSE))</f>
        <v>0</v>
      </c>
      <c r="N11" s="23" t="b">
        <f>IF(N2=TRUE,TRUE,IF(N3=TRUE,TRUE,IF(N4=TRUE,TRUE,IF(N5=TRUE,TRUE,IF(N6=TRUE,TRUE,IF(N7=TRUE,TRUE,IF(N8=TRUE,TRUE,IF(N9=TRUE,TRUE,FALSE))))))))</f>
        <v>0</v>
      </c>
      <c r="P11" s="23" t="b">
        <f>IF(P2=TRUE,TRUE,IF(P3=TRUE,TRUE,IF(P4=TRUE,TRUE,IF(P5=TRUE,TRUE,IF(P6=TRUE,TRUE,IF(P7=TRUE,TRUE,IF(P8=TRUE,TRUE,IF(P9=TRUE,TRUE,FALSE))))))))</f>
        <v>1</v>
      </c>
      <c r="R11" s="23" t="b">
        <f>IF(R2=TRUE,TRUE,IF(R3=TRUE,TRUE,IF(R4=TRUE,TRUE,IF(R5=TRUE,TRUE,IF(R6=TRUE,TRUE,IF(R7=TRUE,TRUE,IF(R8=TRUE,TRUE,IF(R9=TRUE,TRUE,FALSE))))))))</f>
        <v>0</v>
      </c>
      <c r="T11" t="b">
        <v>0</v>
      </c>
      <c r="V11" s="23" t="b">
        <f>IF(V2=TRUE,TRUE,IF(V3=TRUE,TRUE,IF(V4=TRUE,TRUE,IF(V5=TRUE,TRUE,IF(V6=TRUE,TRUE,IF(V7=TRUE,TRUE,IF(V8=TRUE,TRUE,IF(V9=TRUE,TRUE,FALSE))))))))</f>
        <v>1</v>
      </c>
      <c r="X11" s="26" t="b">
        <f>ISBLANK('Приложение к Заявке'!E19)</f>
        <v>1</v>
      </c>
      <c r="Y11" t="b">
        <f t="shared" si="1"/>
        <v>0</v>
      </c>
      <c r="AA11" t="b">
        <f>ISBLANK('Приложение к Заявке'!#REF!)</f>
        <v>0</v>
      </c>
      <c r="AB11" t="b">
        <f t="shared" si="2"/>
        <v>1</v>
      </c>
    </row>
    <row r="12" spans="1:28" x14ac:dyDescent="0.25">
      <c r="E12" t="s">
        <v>45</v>
      </c>
      <c r="F12" t="s">
        <v>56</v>
      </c>
      <c r="G12" t="b">
        <v>0</v>
      </c>
      <c r="T12" t="b">
        <v>0</v>
      </c>
      <c r="X12" s="26" t="b">
        <f>ISBLANK('Приложение к Заявке'!E20)</f>
        <v>1</v>
      </c>
      <c r="Y12" t="b">
        <f t="shared" si="1"/>
        <v>0</v>
      </c>
      <c r="AA12" t="b">
        <f>ISBLANK('Приложение к Заявке'!#REF!)</f>
        <v>0</v>
      </c>
      <c r="AB12" t="b">
        <f t="shared" si="2"/>
        <v>1</v>
      </c>
    </row>
    <row r="13" spans="1:28" x14ac:dyDescent="0.25">
      <c r="E13" t="s">
        <v>46</v>
      </c>
      <c r="F13" t="s">
        <v>56</v>
      </c>
      <c r="G13" t="b">
        <v>0</v>
      </c>
      <c r="T13" t="b">
        <v>0</v>
      </c>
      <c r="X13" s="26" t="b">
        <f>ISBLANK('Приложение к Заявке'!E21)</f>
        <v>1</v>
      </c>
      <c r="Y13" t="b">
        <f t="shared" si="1"/>
        <v>0</v>
      </c>
      <c r="AA13" t="b">
        <f>ISBLANK('Приложение к Заявке'!#REF!)</f>
        <v>0</v>
      </c>
      <c r="AB13" t="b">
        <f t="shared" si="2"/>
        <v>1</v>
      </c>
    </row>
    <row r="14" spans="1:28" x14ac:dyDescent="0.25">
      <c r="E14" t="s">
        <v>53</v>
      </c>
      <c r="F14" t="s">
        <v>56</v>
      </c>
      <c r="G14" t="b">
        <v>0</v>
      </c>
      <c r="T14" t="b">
        <v>0</v>
      </c>
      <c r="X14" s="26" t="b">
        <f>ISBLANK('Приложение к Заявке'!E22)</f>
        <v>1</v>
      </c>
      <c r="Y14" t="b">
        <f t="shared" si="1"/>
        <v>0</v>
      </c>
      <c r="AA14" t="b">
        <f>ISBLANK('Приложение к Заявке'!#REF!)</f>
        <v>0</v>
      </c>
      <c r="AB14" t="b">
        <f t="shared" si="2"/>
        <v>1</v>
      </c>
    </row>
    <row r="15" spans="1:28" x14ac:dyDescent="0.25">
      <c r="E15" t="s">
        <v>29</v>
      </c>
      <c r="F15" t="s">
        <v>58</v>
      </c>
      <c r="G15" t="b">
        <v>0</v>
      </c>
      <c r="I15" t="s">
        <v>1</v>
      </c>
      <c r="L15" t="s">
        <v>5</v>
      </c>
      <c r="N15" s="1" t="s">
        <v>2</v>
      </c>
      <c r="P15" s="24" t="s">
        <v>13</v>
      </c>
      <c r="T15" t="b">
        <v>0</v>
      </c>
      <c r="X15" s="26" t="b">
        <f>ISBLANK('Приложение к Заявке'!E23)</f>
        <v>1</v>
      </c>
      <c r="Y15" t="b">
        <f t="shared" si="1"/>
        <v>0</v>
      </c>
      <c r="AA15" t="b">
        <f>ISBLANK('Приложение к Заявке'!#REF!)</f>
        <v>0</v>
      </c>
      <c r="AB15" t="b">
        <f t="shared" si="2"/>
        <v>1</v>
      </c>
    </row>
    <row r="16" spans="1:28" x14ac:dyDescent="0.25">
      <c r="E16" t="s">
        <v>30</v>
      </c>
      <c r="F16" t="s">
        <v>58</v>
      </c>
      <c r="G16" t="b">
        <v>0</v>
      </c>
      <c r="I16" s="23" t="b">
        <f>IF(I17=TRUE,FALSE,TRUE)</f>
        <v>1</v>
      </c>
      <c r="L16" s="23" t="b">
        <f>IF(L17=TRUE,FALSE,TRUE)</f>
        <v>0</v>
      </c>
      <c r="N16" s="23" t="b">
        <f>IF(N17=TRUE,FALSE,TRUE)</f>
        <v>0</v>
      </c>
      <c r="P16" s="23" t="b">
        <f>IF(P17=TRUE,FALSE,TRUE)</f>
        <v>0</v>
      </c>
      <c r="T16" t="b">
        <v>0</v>
      </c>
      <c r="X16" s="26" t="b">
        <f>ISBLANK('Приложение к Заявке'!E24)</f>
        <v>1</v>
      </c>
      <c r="Y16" t="b">
        <f t="shared" si="1"/>
        <v>0</v>
      </c>
      <c r="AA16" t="b">
        <f>ISBLANK('Приложение к Заявке'!#REF!)</f>
        <v>0</v>
      </c>
      <c r="AB16" t="b">
        <f t="shared" si="2"/>
        <v>1</v>
      </c>
    </row>
    <row r="17" spans="5:28" x14ac:dyDescent="0.25">
      <c r="E17" t="s">
        <v>31</v>
      </c>
      <c r="F17" t="s">
        <v>58</v>
      </c>
      <c r="G17" t="b">
        <v>0</v>
      </c>
      <c r="I17" t="b">
        <f>ISBLANK('Приложение к Заявке'!#REF!)</f>
        <v>0</v>
      </c>
      <c r="L17" t="b">
        <f>ISBLANK('Приложение к Заявке'!C4)</f>
        <v>1</v>
      </c>
      <c r="N17" t="b">
        <f>ISBLANK('Приложение к Заявке'!C6)</f>
        <v>1</v>
      </c>
      <c r="P17" t="b">
        <f>ISBLANK('Приложение к Заявке'!C7)</f>
        <v>1</v>
      </c>
      <c r="T17" t="b">
        <v>0</v>
      </c>
      <c r="X17" s="26" t="b">
        <f>ISBLANK('Приложение к Заявке'!E25)</f>
        <v>1</v>
      </c>
      <c r="Y17" t="b">
        <f t="shared" si="1"/>
        <v>0</v>
      </c>
      <c r="AA17" t="b">
        <f>ISBLANK('Приложение к Заявке'!#REF!)</f>
        <v>0</v>
      </c>
      <c r="AB17" t="b">
        <f t="shared" si="2"/>
        <v>1</v>
      </c>
    </row>
    <row r="18" spans="5:28" x14ac:dyDescent="0.25">
      <c r="E18" t="s">
        <v>36</v>
      </c>
      <c r="F18" t="s">
        <v>62</v>
      </c>
      <c r="G18" t="b">
        <v>0</v>
      </c>
      <c r="T18" t="b">
        <v>0</v>
      </c>
      <c r="X18" s="26" t="b">
        <f>ISBLANK('Приложение к Заявке'!E26)</f>
        <v>1</v>
      </c>
      <c r="Y18" t="b">
        <f t="shared" si="1"/>
        <v>0</v>
      </c>
      <c r="AA18" t="b">
        <f>ISBLANK('Приложение к Заявке'!#REF!)</f>
        <v>0</v>
      </c>
      <c r="AB18" t="b">
        <f t="shared" si="2"/>
        <v>1</v>
      </c>
    </row>
    <row r="19" spans="5:28" x14ac:dyDescent="0.25">
      <c r="E19" t="s">
        <v>37</v>
      </c>
      <c r="F19" t="s">
        <v>62</v>
      </c>
      <c r="G19" t="b">
        <v>0</v>
      </c>
      <c r="I19" t="str">
        <f>IF(I16=FALSE,"Не заполнен п.1. ИНН","")</f>
        <v/>
      </c>
      <c r="L19" s="28" t="b">
        <f>IF(I11=FALSE,FALSE,IF(I16=FALSE,FALSE,IF(L11=FALSE,FALSE,IF(L16=FALSE,FALSE,IF(N11=FALSE,FALSE,IF(N16=FALSE,FALSE,IF(P11=FALSE,FALSE,IF(P16=FALSE,FALSE,IF(R11=FALSE,FALSE,IF(T24=FALSE,FALSE,IF(V11=FALSE,FALSE,IF(Y42=FALSE,FALSE,IF(AB24=FALSE,FALSE,TRUE)))))))))))))</f>
        <v>0</v>
      </c>
      <c r="T19" t="b">
        <v>0</v>
      </c>
      <c r="X19" s="26" t="b">
        <f>ISBLANK('Приложение к Заявке'!E27)</f>
        <v>1</v>
      </c>
      <c r="Y19" t="b">
        <f t="shared" si="1"/>
        <v>0</v>
      </c>
      <c r="AA19" t="b">
        <f>ISBLANK('Приложение к Заявке'!#REF!)</f>
        <v>0</v>
      </c>
      <c r="AB19" t="b">
        <f t="shared" si="2"/>
        <v>1</v>
      </c>
    </row>
    <row r="20" spans="5:28" x14ac:dyDescent="0.25">
      <c r="E20" t="s">
        <v>38</v>
      </c>
      <c r="F20" t="s">
        <v>62</v>
      </c>
      <c r="G20" t="b">
        <v>0</v>
      </c>
      <c r="I20" t="str">
        <f>IF(L16=FALSE,"Не заполнен п.2. Краткое наименование организации","")</f>
        <v>Не заполнен п.2. Краткое наименование организации</v>
      </c>
      <c r="T20" t="b">
        <v>1</v>
      </c>
      <c r="X20" s="26" t="b">
        <f>ISBLANK('Приложение к Заявке'!E28)</f>
        <v>1</v>
      </c>
      <c r="Y20" t="b">
        <f t="shared" si="1"/>
        <v>0</v>
      </c>
      <c r="AA20" t="b">
        <f>ISBLANK('Приложение к Заявке'!#REF!)</f>
        <v>0</v>
      </c>
      <c r="AB20" t="b">
        <f t="shared" si="2"/>
        <v>1</v>
      </c>
    </row>
    <row r="21" spans="5:28" x14ac:dyDescent="0.25">
      <c r="E21" t="s">
        <v>40</v>
      </c>
      <c r="F21" t="s">
        <v>62</v>
      </c>
      <c r="G21" t="b">
        <v>0</v>
      </c>
      <c r="I21" t="str">
        <f>IF(N16=FALSE,"Не заполнен п.4. Адрес объекта","")</f>
        <v>Не заполнен п.4. Адрес объекта</v>
      </c>
      <c r="T21" t="b">
        <v>0</v>
      </c>
      <c r="X21" s="26" t="b">
        <f>ISBLANK('Приложение к Заявке'!E29)</f>
        <v>1</v>
      </c>
      <c r="Y21" t="b">
        <f t="shared" si="1"/>
        <v>0</v>
      </c>
      <c r="AA21" t="b">
        <f>ISBLANK('Приложение к Заявке'!#REF!)</f>
        <v>0</v>
      </c>
      <c r="AB21" t="b">
        <f t="shared" si="2"/>
        <v>1</v>
      </c>
    </row>
    <row r="22" spans="5:28" x14ac:dyDescent="0.25">
      <c r="E22" t="s">
        <v>41</v>
      </c>
      <c r="F22" t="s">
        <v>62</v>
      </c>
      <c r="G22" t="b">
        <v>0</v>
      </c>
      <c r="I22" t="str">
        <f>IF(P16=FALSE,"Не заполнен п.5. Место накопления ТКО","")</f>
        <v>Не заполнен п.5. Место накопления ТКО</v>
      </c>
      <c r="T22" t="b">
        <v>1</v>
      </c>
      <c r="X22" s="26" t="b">
        <f>ISBLANK('Приложение к Заявке'!E30)</f>
        <v>1</v>
      </c>
      <c r="Y22" t="b">
        <f t="shared" si="1"/>
        <v>0</v>
      </c>
    </row>
    <row r="23" spans="5:28" x14ac:dyDescent="0.25">
      <c r="E23" t="s">
        <v>44</v>
      </c>
      <c r="F23" t="s">
        <v>62</v>
      </c>
      <c r="G23" t="b">
        <v>0</v>
      </c>
      <c r="I23" t="str">
        <f>IF(L11=FALSE,"Не заполнен п.6. Раздельный сбор отходов","")</f>
        <v>Не заполнен п.6. Раздельный сбор отходов</v>
      </c>
      <c r="X23" s="26" t="b">
        <f>ISBLANK('Приложение к Заявке'!E31)</f>
        <v>1</v>
      </c>
      <c r="Y23" t="b">
        <f t="shared" si="1"/>
        <v>0</v>
      </c>
    </row>
    <row r="24" spans="5:28" x14ac:dyDescent="0.25">
      <c r="E24" t="s">
        <v>47</v>
      </c>
      <c r="F24" t="s">
        <v>62</v>
      </c>
      <c r="G24" t="b">
        <v>0</v>
      </c>
      <c r="I24" t="str">
        <f>IF(N11=FALSE,"Не заполнен п.7. Основание возникновения прав владения","")</f>
        <v>Не заполнен п.7. Основание возникновения прав владения</v>
      </c>
      <c r="T24" s="23" t="b">
        <f>IF(T2=TRUE,TRUE,IF(T3=TRUE,TRUE,IF(T4=TRUE,TRUE,IF(T5=TRUE,TRUE,IF(T6=TRUE,TRUE,IF(T7=TRUE,TRUE,IF(T8=TRUE,TRUE,IF(T9=TRUE,TRUE,IF(T10=TRUE,TRUE,IF(T11=TRUE,TRUE,IF(T12=TRUE,TRUE,IF(T13=TRUE,TRUE,IF(T14=TRUE,TRUE,IF(T15=TRUE,TRUE,IF(T16=TRUE,TRUE,IF(T17=TRUE,TRUE,IF(T18=TRUE,TRUE,IF(T19=TRUE,TRUE,IF(T20=TRUE,TRUE,IF(T21=TRUE,TRUE,IF(T22=TRUE,TRUE,FALSE)))))))))))))))))))))</f>
        <v>1</v>
      </c>
      <c r="X24" s="26" t="b">
        <f>ISBLANK('Приложение к Заявке'!E32)</f>
        <v>1</v>
      </c>
      <c r="Y24" t="b">
        <f t="shared" si="1"/>
        <v>0</v>
      </c>
      <c r="AB24" s="23" t="b">
        <f>IF(AB2=TRUE,TRUE,IF(AB3=TRUE,TRUE,IF(AB4=TRUE,TRUE,IF(AB5=TRUE,TRUE,IF(AB6=TRUE,TRUE,IF(AB7=TRUE,TRUE,IF(AB8=TRUE,TRUE,IF(AB9=TRUE,TRUE,IF(AB10=TRUE,TRUE,IF(AB11=TRUE,TRUE,IF(AB12=TRUE,TRUE,IF(AB13=TRUE,TRUE,IF(AB14=TRUE,TRUE,IF(AB15=TRUE,TRUE,IF(AB16=TRUE,TRUE,IF(AB17=TRUE,TRUE,IF(AB18=TRUE,TRUE,IF(AB19=TRUE,TRUE,IF(AB20=TRUE,TRUE,IF(AB21=TRUE,TRUE,FALSE))))))))))))))))))))</f>
        <v>1</v>
      </c>
    </row>
    <row r="25" spans="5:28" x14ac:dyDescent="0.25">
      <c r="E25" t="s">
        <v>48</v>
      </c>
      <c r="F25" t="s">
        <v>62</v>
      </c>
      <c r="G25" t="b">
        <v>0</v>
      </c>
      <c r="I25" t="str">
        <f>IF(I11=FALSE,"Не заполнен п.8. Категория объекта","")</f>
        <v>Не заполнен п.8. Категория объекта</v>
      </c>
      <c r="X25" s="26" t="b">
        <f>ISBLANK('Приложение к Заявке'!E33)</f>
        <v>1</v>
      </c>
      <c r="Y25" t="b">
        <f t="shared" si="1"/>
        <v>0</v>
      </c>
    </row>
    <row r="26" spans="5:28" x14ac:dyDescent="0.25">
      <c r="E26" t="s">
        <v>49</v>
      </c>
      <c r="F26" t="s">
        <v>62</v>
      </c>
      <c r="G26" t="b">
        <v>0</v>
      </c>
      <c r="I26" t="str">
        <f>IF(Y42=FALSE,"Не заполнен п.8. Кол-во расчетных единиц","")</f>
        <v>Не заполнен п.8. Кол-во расчетных единиц</v>
      </c>
      <c r="X26" s="26" t="b">
        <f>ISBLANK('Приложение к Заявке'!E34)</f>
        <v>1</v>
      </c>
      <c r="Y26" t="b">
        <f t="shared" si="1"/>
        <v>0</v>
      </c>
    </row>
    <row r="27" spans="5:28" x14ac:dyDescent="0.25">
      <c r="E27" t="s">
        <v>50</v>
      </c>
      <c r="F27" t="s">
        <v>62</v>
      </c>
      <c r="G27" t="b">
        <v>0</v>
      </c>
      <c r="I27" t="str">
        <f>IF(P11=FALSE,"Не заполнен п.9. Периодичность вывозов","")</f>
        <v/>
      </c>
      <c r="X27" s="26" t="b">
        <f>ISBLANK('Приложение к Заявке'!E35)</f>
        <v>1</v>
      </c>
      <c r="Y27" t="b">
        <f t="shared" si="1"/>
        <v>0</v>
      </c>
    </row>
    <row r="28" spans="5:28" x14ac:dyDescent="0.25">
      <c r="E28" t="s">
        <v>51</v>
      </c>
      <c r="F28" t="s">
        <v>62</v>
      </c>
      <c r="G28" t="b">
        <v>0</v>
      </c>
      <c r="I28" t="str">
        <f>IF(R11=FALSE,"Не заполнен п.10. Желаемые дни вывоза","")</f>
        <v>Не заполнен п.10. Желаемые дни вывоза</v>
      </c>
      <c r="X28" s="26" t="b">
        <f>ISBLANK('Приложение к Заявке'!E36)</f>
        <v>1</v>
      </c>
      <c r="Y28" t="b">
        <f t="shared" si="1"/>
        <v>0</v>
      </c>
    </row>
    <row r="29" spans="5:28" x14ac:dyDescent="0.25">
      <c r="E29" t="s">
        <v>42</v>
      </c>
      <c r="F29" t="s">
        <v>63</v>
      </c>
      <c r="G29" t="b">
        <v>0</v>
      </c>
      <c r="I29" t="str">
        <f>IF(T24=FALSE,"Не заполнен п.11. Тип контейнера","")</f>
        <v/>
      </c>
      <c r="X29" s="26" t="b">
        <f>ISBLANK('Приложение к Заявке'!E37)</f>
        <v>1</v>
      </c>
      <c r="Y29" t="b">
        <f t="shared" si="1"/>
        <v>0</v>
      </c>
    </row>
    <row r="30" spans="5:28" x14ac:dyDescent="0.25">
      <c r="E30" t="s">
        <v>32</v>
      </c>
      <c r="F30" t="s">
        <v>59</v>
      </c>
      <c r="G30" t="b">
        <v>0</v>
      </c>
      <c r="I30" t="str">
        <f>IF(AB24=FALSE,"Не заполнен п.11. Кол-во контейнеров","")</f>
        <v/>
      </c>
      <c r="X30" s="26" t="b">
        <f>ISBLANK('Приложение к Заявке'!E38)</f>
        <v>1</v>
      </c>
      <c r="Y30" t="b">
        <f t="shared" si="1"/>
        <v>0</v>
      </c>
    </row>
    <row r="31" spans="5:28" x14ac:dyDescent="0.25">
      <c r="E31" t="s">
        <v>17</v>
      </c>
      <c r="F31" t="s">
        <v>65</v>
      </c>
      <c r="G31" t="b">
        <v>0</v>
      </c>
      <c r="I31" t="str">
        <f>IF(V11=FALSE,"Не заполнен п.12. Принадлежность контейнеров","")</f>
        <v/>
      </c>
      <c r="X31" s="26" t="b">
        <f>ISBLANK('Приложение к Заявке'!E39)</f>
        <v>1</v>
      </c>
      <c r="Y31" t="b">
        <f t="shared" si="1"/>
        <v>0</v>
      </c>
    </row>
    <row r="32" spans="5:28" x14ac:dyDescent="0.25">
      <c r="E32" t="s">
        <v>33</v>
      </c>
      <c r="F32" t="s">
        <v>60</v>
      </c>
      <c r="G32" t="b">
        <v>0</v>
      </c>
      <c r="I32" s="29" t="s">
        <v>92</v>
      </c>
      <c r="X32" s="26" t="b">
        <f>ISBLANK('Приложение к Заявке'!E40)</f>
        <v>1</v>
      </c>
      <c r="Y32" t="b">
        <f t="shared" si="1"/>
        <v>0</v>
      </c>
    </row>
    <row r="33" spans="5:25" ht="210" x14ac:dyDescent="0.25">
      <c r="E33" t="s">
        <v>21</v>
      </c>
      <c r="F33" t="s">
        <v>66</v>
      </c>
      <c r="G33" t="b">
        <v>0</v>
      </c>
      <c r="I33" s="27" t="str">
        <f>CONCATENATE(I32,CHAR(10),I19,CHAR(10),I20,CHAR(10),I21,CHAR(10),I22,CHAR(10),I23,CHAR(10),I24,CHAR(10),I25,CHAR(10),I26,CHAR(10),I27,CHAR(10),I28,CHAR(10),I29,CHAR(10),I30,CHAR(10),I31)</f>
        <v xml:space="preserve">Внимание!
Не заполнен п.2. Краткое наименование организации
Не заполнен п.4. Адрес объекта
Не заполнен п.5. Место накопления ТКО
Не заполнен п.6. Раздельный сбор отходов
Не заполнен п.7. Основание возникновения прав владения
Не заполнен п.8. Категория объекта
Не заполнен п.8. Кол-во расчетных единиц
Не заполнен п.10. Желаемые дни вывоза
</v>
      </c>
      <c r="X33" s="26" t="b">
        <f>ISBLANK('Приложение к Заявке'!E41)</f>
        <v>1</v>
      </c>
      <c r="Y33" t="b">
        <f t="shared" si="1"/>
        <v>0</v>
      </c>
    </row>
    <row r="34" spans="5:25" x14ac:dyDescent="0.25">
      <c r="E34" t="s">
        <v>28</v>
      </c>
      <c r="F34" t="s">
        <v>57</v>
      </c>
      <c r="G34" t="b">
        <v>0</v>
      </c>
      <c r="X34" s="26" t="b">
        <f>ISBLANK('Приложение к Заявке'!E42)</f>
        <v>1</v>
      </c>
      <c r="Y34" t="b">
        <f t="shared" si="1"/>
        <v>0</v>
      </c>
    </row>
    <row r="35" spans="5:25" x14ac:dyDescent="0.25">
      <c r="E35" t="s">
        <v>52</v>
      </c>
      <c r="F35" t="s">
        <v>57</v>
      </c>
      <c r="G35" t="b">
        <v>0</v>
      </c>
      <c r="X35" s="26" t="b">
        <f>ISBLANK('Приложение к Заявке'!E43)</f>
        <v>1</v>
      </c>
      <c r="Y35" t="b">
        <f t="shared" si="1"/>
        <v>0</v>
      </c>
    </row>
    <row r="36" spans="5:25" x14ac:dyDescent="0.25">
      <c r="E36" t="s">
        <v>55</v>
      </c>
      <c r="F36" t="s">
        <v>57</v>
      </c>
      <c r="G36" t="b">
        <v>0</v>
      </c>
      <c r="X36" s="26" t="b">
        <f>ISBLANK('Приложение к Заявке'!E44)</f>
        <v>1</v>
      </c>
      <c r="Y36" t="b">
        <f t="shared" si="1"/>
        <v>0</v>
      </c>
    </row>
    <row r="37" spans="5:25" x14ac:dyDescent="0.25">
      <c r="E37" t="s">
        <v>54</v>
      </c>
      <c r="F37" t="s">
        <v>64</v>
      </c>
      <c r="G37" t="b">
        <v>0</v>
      </c>
      <c r="X37" s="26" t="b">
        <f>ISBLANK('Приложение к Заявке'!E45)</f>
        <v>1</v>
      </c>
      <c r="Y37" t="b">
        <f t="shared" si="1"/>
        <v>0</v>
      </c>
    </row>
    <row r="38" spans="5:25" x14ac:dyDescent="0.25">
      <c r="E38" t="s">
        <v>34</v>
      </c>
      <c r="F38" t="s">
        <v>61</v>
      </c>
      <c r="G38" t="b">
        <v>0</v>
      </c>
      <c r="X38" s="26" t="b">
        <f>ISBLANK('Приложение к Заявке'!E46)</f>
        <v>1</v>
      </c>
      <c r="Y38" t="b">
        <f t="shared" si="1"/>
        <v>0</v>
      </c>
    </row>
    <row r="39" spans="5:25" x14ac:dyDescent="0.25">
      <c r="E39" t="s">
        <v>35</v>
      </c>
      <c r="F39" t="s">
        <v>61</v>
      </c>
      <c r="G39" t="b">
        <v>0</v>
      </c>
      <c r="X39" s="26" t="b">
        <f>ISBLANK('Приложение к Заявке'!E47)</f>
        <v>1</v>
      </c>
      <c r="Y39" t="b">
        <f t="shared" si="1"/>
        <v>0</v>
      </c>
    </row>
    <row r="40" spans="5:25" x14ac:dyDescent="0.25">
      <c r="W40" s="25"/>
      <c r="X40" s="26" t="b">
        <f>ISBLANK('Приложение к Заявке'!E48)</f>
        <v>1</v>
      </c>
      <c r="Y40" t="b">
        <f t="shared" si="1"/>
        <v>0</v>
      </c>
    </row>
    <row r="42" spans="5:25" x14ac:dyDescent="0.25">
      <c r="Y42" s="23" t="b">
        <f>IF(Y2=TRUE,TRUE,IF(Y3=TRUE,TRUE,IF(Y4=TRUE,TRUE,IF(Y5=TRUE,TRUE,IF(Y6=TRUE,TRUE,IF(Y7=TRUE,TRUE,IF(Y8=TRUE,TRUE,IF(Y9=TRUE,TRUE,IF(Y10=TRUE,TRUE,IF(Y11=TRUE,TRUE,IF(Y12=TRUE,TRUE,IF(Y13=TRUE,TRUE,IF(Y14=TRUE,TRUE,IF(Y15=TRUE,TRUE,IF(Y16=TRUE,TRUE,IF(Y17=TRUE,TRUE,IF(Y18=TRUE,TRUE,IF(Y19=TRUE,TRUE,IF(Y20=TRUE,TRUE,IF(Y21=TRUE,TRUE,IF(Y22=TRUE,TRUE,IF(Y23=TRUE,TRUE,IF(Y24=TRUE,TRUE,IF(Y25=TRUE,TRUE,IF(Y26=TRUE,TRUE,IF(Y27=TRUE,TRUE,IF(Y28=TRUE,TRUE,IF(Y29=TRUE,TRUE,IF(Y30=TRUE,TRUE,IF(Y31=TRUE,TRUE,IF(Y32=TRUE,TRUE,IF(Y33=TRUE,TRUE,IF(Y34=TRUE,TRUE,IF(Y35=TRUE,TRUE,IF(Y36=TRUE,TRUE,IF(Y37=TRUE,TRUE,IF(Y38=TRUE,TRUE,IF(Y39=TRUE,TRUE,IF(Y40=TRUE,TRUE,FALSE)))))))))))))))))))))))))))))))))))))))</f>
        <v>0</v>
      </c>
    </row>
  </sheetData>
  <sortState ref="H2:H10">
    <sortCondition ref="H2:H10"/>
  </sortState>
  <mergeCells count="1">
    <mergeCell ref="X1:Y1"/>
  </mergeCells>
  <pageMargins left="0.7" right="0.7" top="0.75" bottom="0.75" header="0.3" footer="0.3"/>
  <pageSetup paperSize="9" scale="3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к Заявке</vt:lpstr>
      <vt:lpstr>Лист2</vt:lpstr>
      <vt:lpstr>'Приложение к Заявке'!Область_печати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2022-06-15T04:09:06Z</dcterms:modified>
</cp:coreProperties>
</file>